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eleteria Valamy\Cevallos\"/>
    </mc:Choice>
  </mc:AlternateContent>
  <xr:revisionPtr revIDLastSave="0" documentId="13_ncr:1_{2B46FDA1-D001-4487-B994-B47B848C8CE2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MIERCOLES 02-10-2024" sheetId="388" r:id="rId1"/>
    <sheet name="MARTES 01-10-2024" sheetId="387" r:id="rId2"/>
    <sheet name="LUNES 30-09-2024" sheetId="386" r:id="rId3"/>
    <sheet name="VIERNES 27-09-2024" sheetId="385" r:id="rId4"/>
    <sheet name="JUEVES 26-09-2024" sheetId="384" r:id="rId5"/>
    <sheet name="MIERCOLES 25-09-2024" sheetId="383" r:id="rId6"/>
    <sheet name="MARTES 24-09-2024" sheetId="382" r:id="rId7"/>
    <sheet name="LUNES 23-09-2024" sheetId="381" r:id="rId8"/>
    <sheet name="VIERNES 20-09-2024" sheetId="380" r:id="rId9"/>
    <sheet name="JUEVES 19-09-2024" sheetId="379" r:id="rId10"/>
    <sheet name="MIERCOLES 18-09-2024" sheetId="378" r:id="rId11"/>
    <sheet name="MARTES 17-09-2024" sheetId="377" r:id="rId12"/>
    <sheet name="LUNES 16-09-2024" sheetId="376" r:id="rId13"/>
    <sheet name="VIERNES 13-09-2024" sheetId="375" r:id="rId14"/>
    <sheet name="JUEVES 12-09-2024" sheetId="374" r:id="rId15"/>
    <sheet name="MIERCOLES 11-09-2024" sheetId="373" r:id="rId16"/>
    <sheet name="MARTES 10-09-2024" sheetId="372" r:id="rId17"/>
    <sheet name="LUNES 09-09-2024" sheetId="371" r:id="rId18"/>
    <sheet name="VIERNES 06-09-2024" sheetId="370" r:id="rId19"/>
    <sheet name="JUEVES 05-09-2024" sheetId="369" r:id="rId20"/>
    <sheet name="MIERCOLES 04-09-2024" sheetId="368" r:id="rId21"/>
    <sheet name="MARTES 03-09-2024" sheetId="367" r:id="rId22"/>
    <sheet name="LUNES 02-09-2024" sheetId="366" r:id="rId23"/>
    <sheet name="VIERNES 30-08-2024" sheetId="365" r:id="rId24"/>
    <sheet name="JUEVES 29-08-2024" sheetId="364" r:id="rId25"/>
    <sheet name="MIERCOLES 28-08-2024" sheetId="363" r:id="rId26"/>
    <sheet name="MARTES 27-08-2024" sheetId="362" r:id="rId27"/>
    <sheet name="LUNES 26-08-2024" sheetId="361" r:id="rId28"/>
    <sheet name="VIERNES 23-08-2024" sheetId="360" r:id="rId29"/>
    <sheet name="JUEVES 22-08-2024" sheetId="359" r:id="rId30"/>
    <sheet name="MIERCOLES 21-08-2024" sheetId="358" r:id="rId31"/>
    <sheet name="MARTES 20-08-2024" sheetId="357" r:id="rId32"/>
    <sheet name="LUNES 19-08-2024" sheetId="356" r:id="rId33"/>
    <sheet name="VIERNES 16-08-2024" sheetId="355" r:id="rId34"/>
    <sheet name="JUEVES 15-08-2024" sheetId="354" r:id="rId35"/>
    <sheet name="MIERCOLES 14-08-2024" sheetId="353" r:id="rId36"/>
    <sheet name="MARTES 13-08-2024" sheetId="352" r:id="rId37"/>
    <sheet name="LUNES 12-08-2024" sheetId="351" r:id="rId38"/>
    <sheet name="VIERNES 09-08-2024" sheetId="350" r:id="rId39"/>
    <sheet name="JUEVES 08-08-2024" sheetId="349" r:id="rId40"/>
    <sheet name="MIERCOLES 07-08-2024" sheetId="348" r:id="rId41"/>
    <sheet name="MARTES 06-08-2024" sheetId="347" r:id="rId42"/>
    <sheet name="LUNES 05-08-2024" sheetId="346" r:id="rId43"/>
    <sheet name="VIERNES 02-08-2024" sheetId="345" r:id="rId44"/>
    <sheet name="JUEVES 01-08-2024" sheetId="344" r:id="rId45"/>
    <sheet name="MIERCOLES 31-07-2024" sheetId="343" r:id="rId46"/>
    <sheet name="MARTES 30-07-2024" sheetId="342" r:id="rId47"/>
    <sheet name="LUNES 29-07-2024" sheetId="341" r:id="rId48"/>
    <sheet name="VIERNES 26-07-2024" sheetId="340" r:id="rId49"/>
    <sheet name="JUEVES 25-07-2024" sheetId="339" r:id="rId50"/>
    <sheet name="MIERCOLES 24-07-2024" sheetId="338" r:id="rId51"/>
    <sheet name="MARTES 23-07-2024" sheetId="337" r:id="rId52"/>
    <sheet name="LUNES 22-07-2024" sheetId="336" r:id="rId53"/>
    <sheet name="VIERNES 19-07-2024" sheetId="335" r:id="rId54"/>
    <sheet name="JUEVES 18-07-2024" sheetId="334" r:id="rId55"/>
    <sheet name="MIERCOLES 17-07-2024" sheetId="333" r:id="rId56"/>
    <sheet name="MARTES 16-07-2024" sheetId="332" r:id="rId57"/>
    <sheet name="LUNES 15-07-2024" sheetId="331" r:id="rId58"/>
    <sheet name="VIERNES 12-07-2024" sheetId="330" r:id="rId59"/>
    <sheet name="JUEVES 11-07-2024" sheetId="329" r:id="rId60"/>
    <sheet name="MIERCOLES 10-07-2024" sheetId="328" r:id="rId61"/>
    <sheet name="MARTES 09-07-2024" sheetId="327" r:id="rId62"/>
    <sheet name="LUNES 08-07-2024" sheetId="326" r:id="rId63"/>
    <sheet name="VIERNES 05-07-2024" sheetId="325" r:id="rId64"/>
    <sheet name="JUEVES 04-07-2024" sheetId="324" r:id="rId65"/>
    <sheet name="MIERCOLES 03-07-2024" sheetId="323" r:id="rId66"/>
    <sheet name="MARTES 02-07-2024" sheetId="322" r:id="rId67"/>
    <sheet name="LUNES 01-07-2024" sheetId="321" r:id="rId68"/>
    <sheet name="VIERNES 28-06-2024" sheetId="320" r:id="rId69"/>
    <sheet name="JUEVES 27-06-2024" sheetId="319" r:id="rId70"/>
    <sheet name="MIERCOLES 26-06-2024" sheetId="318" r:id="rId71"/>
    <sheet name="MARTES 25-06-2024" sheetId="317" r:id="rId72"/>
    <sheet name="LUNES 24-06-2024" sheetId="316" r:id="rId73"/>
    <sheet name="VIERNES 21-06-2024" sheetId="315" r:id="rId74"/>
    <sheet name="JUEVES 20-06-2024" sheetId="314" r:id="rId75"/>
    <sheet name="MIERCOLES 19-06-2024" sheetId="313" r:id="rId76"/>
    <sheet name="MARTES 18-06-2024" sheetId="312" r:id="rId77"/>
    <sheet name="LUNES 17-06-2024" sheetId="311" r:id="rId78"/>
    <sheet name="VIERNES 14-06-2024" sheetId="310" r:id="rId79"/>
    <sheet name="JUEVES 13-06-2024" sheetId="309" r:id="rId80"/>
    <sheet name="MIERCOLES 12-06-2024" sheetId="308" r:id="rId81"/>
    <sheet name="MARTES 11-06-2024" sheetId="307" r:id="rId82"/>
    <sheet name="LUNES 10-06-2024" sheetId="306" r:id="rId83"/>
    <sheet name="VIERNES 07-06-2024" sheetId="305" r:id="rId84"/>
    <sheet name="JUEVES 06-06-2024" sheetId="304" r:id="rId85"/>
    <sheet name="MIERCOLES 05-06-2024" sheetId="303" r:id="rId86"/>
    <sheet name="MARTES 04-06-2024" sheetId="302" r:id="rId87"/>
    <sheet name="LUNES 03-06-2024" sheetId="301" r:id="rId88"/>
    <sheet name="VIERNES 31-05-2024" sheetId="300" r:id="rId89"/>
    <sheet name="JUEVES 30-05-2024" sheetId="299" r:id="rId90"/>
    <sheet name="MIERCOLES 29-05-2024" sheetId="298" r:id="rId91"/>
    <sheet name="MARTES 28-05-2024" sheetId="297" r:id="rId92"/>
    <sheet name="LUNES 27-05-2024" sheetId="296" r:id="rId93"/>
    <sheet name="VIERNES 24-05-2024" sheetId="295" r:id="rId94"/>
    <sheet name="JUEVES 23-05-2024" sheetId="294" r:id="rId95"/>
    <sheet name="MIERCOLES 22-05-2024" sheetId="293" r:id="rId96"/>
    <sheet name="MARTES 21-05-2024" sheetId="292" r:id="rId97"/>
    <sheet name="LUNES 20-05-2024" sheetId="291" r:id="rId98"/>
    <sheet name="VIERNES 17-05-2024" sheetId="290" r:id="rId99"/>
    <sheet name="JUEVES 16-05-2024" sheetId="289" r:id="rId100"/>
    <sheet name="MIERCOLES 15-05-2024" sheetId="288" r:id="rId101"/>
    <sheet name="MARTES 14-05-2024" sheetId="287" r:id="rId102"/>
    <sheet name="LUNES 13-05-2024" sheetId="286" r:id="rId103"/>
    <sheet name="VIERNES 10-05-2024" sheetId="285" r:id="rId104"/>
    <sheet name="JUEVES 09-05-2024" sheetId="284" r:id="rId105"/>
    <sheet name="MIERCOLES 08-05-2024" sheetId="282" r:id="rId106"/>
    <sheet name="MARTES 07-05-2024" sheetId="283" r:id="rId107"/>
    <sheet name="LUNES 06-05-2024" sheetId="281" r:id="rId108"/>
    <sheet name="VIERNES 03-05-2024" sheetId="280" r:id="rId109"/>
    <sheet name="JUEVES 02-05-2024" sheetId="279" r:id="rId110"/>
    <sheet name="MIERCOLES 01-05-2024" sheetId="278" r:id="rId111"/>
    <sheet name="MARTES 30-04-2024" sheetId="277" r:id="rId112"/>
    <sheet name="LUNES 29-04-2024" sheetId="276" r:id="rId113"/>
    <sheet name="VIERNES 26-04-2024" sheetId="275" r:id="rId114"/>
    <sheet name="JUEVES 25-04-2024" sheetId="274" r:id="rId115"/>
    <sheet name="MIERCOLES 24-04-2024" sheetId="272" r:id="rId116"/>
    <sheet name="MARTES 23-04-2024" sheetId="273" r:id="rId117"/>
    <sheet name="LUNES 22-04-2024" sheetId="271" r:id="rId118"/>
    <sheet name="VIERNES 19-04-2024" sheetId="270" r:id="rId119"/>
    <sheet name="JUEVES 18-04-2024" sheetId="269" r:id="rId120"/>
    <sheet name="MIERCOLES 17-04-2024" sheetId="268" r:id="rId121"/>
    <sheet name="MARTES 16-04-2024" sheetId="267" r:id="rId122"/>
    <sheet name="LUNES 15-04-2024" sheetId="266" r:id="rId123"/>
    <sheet name="VIERNES 12-04-2024" sheetId="265" r:id="rId124"/>
    <sheet name="JUEVES 11-04-2024" sheetId="264" r:id="rId125"/>
    <sheet name="MIERCOLES 10-04-2024" sheetId="263" r:id="rId126"/>
    <sheet name="MARTES 09-04-2024" sheetId="262" r:id="rId127"/>
    <sheet name="LUNES 08-04-2024" sheetId="261" r:id="rId128"/>
    <sheet name="VIERNES 05-04-2024" sheetId="260" r:id="rId129"/>
    <sheet name="JUEVES 04-04-2024" sheetId="259" r:id="rId130"/>
    <sheet name="MIERCOLES 03-04-2024" sheetId="258" r:id="rId131"/>
    <sheet name="MARTES 02-04-2024" sheetId="257" r:id="rId132"/>
    <sheet name="LUNES 01-04-2024" sheetId="256" r:id="rId133"/>
    <sheet name="VIERNES 29-03-2024" sheetId="255" r:id="rId134"/>
    <sheet name="JUEVES 28-03-2024" sheetId="254" r:id="rId135"/>
    <sheet name="MIERCOLES 27-03-2024" sheetId="253" r:id="rId136"/>
    <sheet name="MARTES 26-03-2024" sheetId="252" r:id="rId137"/>
    <sheet name="LUNES 25-03-2024" sheetId="251" r:id="rId138"/>
    <sheet name="SABADO 23-03-2024" sheetId="250" r:id="rId139"/>
    <sheet name="VIERNES 22-03-2024" sheetId="249" r:id="rId140"/>
    <sheet name="JUEVES 21-03-2024" sheetId="248" r:id="rId141"/>
    <sheet name="MIERCOLES 20-03-2024" sheetId="247" r:id="rId142"/>
    <sheet name="MARTES 19-03-2024" sheetId="246" r:id="rId143"/>
    <sheet name="LUNES 18-03-2024" sheetId="245" r:id="rId144"/>
    <sheet name="VIERNES 15-03-2024" sheetId="244" r:id="rId145"/>
    <sheet name="JUEVES 14-03-2024" sheetId="243" r:id="rId146"/>
    <sheet name="MIERCOLES 13-03-2024" sheetId="242" r:id="rId147"/>
    <sheet name="MARTES 12-03-2024" sheetId="241" r:id="rId148"/>
    <sheet name="LUNES 11-03-2024" sheetId="240" r:id="rId149"/>
    <sheet name="VIERNES 08-03-2024" sheetId="239" r:id="rId150"/>
    <sheet name="JUEVES 07-03-2024" sheetId="238" r:id="rId151"/>
    <sheet name="MIERCOLES 06-03-2024" sheetId="237" r:id="rId152"/>
    <sheet name="MARTES 05-03-2024" sheetId="236" r:id="rId153"/>
    <sheet name="LUNES 04-03-2024" sheetId="235" r:id="rId154"/>
    <sheet name="VIERNES 01-03-2024" sheetId="234" r:id="rId155"/>
    <sheet name="JUEVES 29-02-2024" sheetId="233" r:id="rId156"/>
    <sheet name="MIERCOLES 28-02-2024" sheetId="232" r:id="rId157"/>
    <sheet name="MARTES 27-02-2024" sheetId="231" r:id="rId158"/>
    <sheet name="LUNES 26-02-2024" sheetId="230" r:id="rId159"/>
    <sheet name="VIERNES 23-02-2024" sheetId="229" r:id="rId160"/>
    <sheet name="JUEVES 22-02-2024" sheetId="228" r:id="rId161"/>
    <sheet name="MIERCOLES 21-02-2024" sheetId="227" r:id="rId162"/>
    <sheet name="MARTES 20-02-2024" sheetId="226" r:id="rId163"/>
    <sheet name="LUNES 19-02-2024" sheetId="225" r:id="rId164"/>
    <sheet name="VIERNES 16-02-2024" sheetId="224" r:id="rId165"/>
    <sheet name="JUEVES 15-02-2024" sheetId="223" r:id="rId166"/>
    <sheet name="MIERCOLES 14-02-2024" sheetId="222" r:id="rId167"/>
    <sheet name="VIERNES 09-02-2024" sheetId="221" r:id="rId168"/>
    <sheet name="JUEVES 08-02-2024" sheetId="220" r:id="rId169"/>
    <sheet name="MIERCOLES 07-02-2024" sheetId="219" r:id="rId170"/>
    <sheet name="MARTES 06-02-2024" sheetId="218" r:id="rId171"/>
    <sheet name="LUNES 05-02-2024" sheetId="217" r:id="rId172"/>
    <sheet name="VIERNES 02-02-2024" sheetId="216" r:id="rId173"/>
    <sheet name="JUEVES 01-02-2024" sheetId="215" r:id="rId174"/>
    <sheet name="MIERCOLES 31-01-2024" sheetId="214" r:id="rId175"/>
    <sheet name="MARTES 30-01-2024" sheetId="213" r:id="rId176"/>
    <sheet name="LUNES 29-01-2024" sheetId="212" r:id="rId177"/>
    <sheet name="VIERNES 26-01-2024" sheetId="211" r:id="rId178"/>
    <sheet name="JUEVES 25-01-2024" sheetId="210" r:id="rId179"/>
    <sheet name="MIERCOLES 24-01-2024" sheetId="209" r:id="rId180"/>
    <sheet name="MARTES 23-01-2024" sheetId="208" r:id="rId181"/>
    <sheet name="LUNES 22-01-2024" sheetId="207" r:id="rId182"/>
    <sheet name="VIERNES 19-01-2024" sheetId="206" r:id="rId183"/>
    <sheet name="JUEVES 18-01-2024" sheetId="205" r:id="rId184"/>
    <sheet name="MIERCOLES 17-01-2024" sheetId="204" r:id="rId185"/>
    <sheet name="MARTES 16-01-2024" sheetId="203" r:id="rId186"/>
    <sheet name="LUNES 15-01-2024" sheetId="202" r:id="rId187"/>
    <sheet name="VIERNES 12-01-2024" sheetId="201" r:id="rId188"/>
    <sheet name="JUEVES 11-01-2024" sheetId="200" r:id="rId189"/>
    <sheet name="MIERCOLES 10-01-2024" sheetId="199" r:id="rId190"/>
    <sheet name="MARTES 09-01-2024" sheetId="198" r:id="rId191"/>
    <sheet name="LUNES 08-01-2024" sheetId="197" r:id="rId192"/>
    <sheet name="VIERNES 05-01-2024" sheetId="196" r:id="rId193"/>
    <sheet name="JUEVES 04-01-2024" sheetId="195" r:id="rId194"/>
    <sheet name="MIERCOLES 03-01-2024" sheetId="194" r:id="rId195"/>
    <sheet name="MARTES 02-01-2024" sheetId="193" r:id="rId196"/>
  </sheets>
  <externalReferences>
    <externalReference r:id="rId19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388" l="1"/>
  <c r="R12" i="388"/>
  <c r="N11" i="388"/>
  <c r="K11" i="388"/>
  <c r="G11" i="388"/>
  <c r="D11" i="388"/>
  <c r="N10" i="388"/>
  <c r="K10" i="388"/>
  <c r="G10" i="388"/>
  <c r="D10" i="388"/>
  <c r="N9" i="388"/>
  <c r="K9" i="388"/>
  <c r="G9" i="388"/>
  <c r="D9" i="388"/>
  <c r="N8" i="388"/>
  <c r="N12" i="388" s="1"/>
  <c r="K8" i="388"/>
  <c r="H8" i="388"/>
  <c r="G8" i="388"/>
  <c r="D8" i="388"/>
  <c r="N7" i="388"/>
  <c r="K7" i="388"/>
  <c r="G7" i="388"/>
  <c r="D7" i="388"/>
  <c r="N6" i="388"/>
  <c r="K6" i="388"/>
  <c r="G6" i="388"/>
  <c r="D6" i="388"/>
  <c r="P7" i="387"/>
  <c r="R12" i="387"/>
  <c r="N11" i="387"/>
  <c r="K11" i="387"/>
  <c r="G11" i="387"/>
  <c r="D11" i="387"/>
  <c r="N10" i="387"/>
  <c r="K10" i="387"/>
  <c r="G10" i="387"/>
  <c r="D10" i="387"/>
  <c r="N9" i="387"/>
  <c r="K9" i="387"/>
  <c r="G9" i="387"/>
  <c r="D9" i="387"/>
  <c r="N8" i="387"/>
  <c r="K8" i="387"/>
  <c r="H8" i="387"/>
  <c r="G8" i="387"/>
  <c r="D8" i="387"/>
  <c r="N7" i="387"/>
  <c r="K7" i="387"/>
  <c r="G7" i="387"/>
  <c r="D7" i="387"/>
  <c r="N6" i="387"/>
  <c r="K6" i="387"/>
  <c r="G6" i="387"/>
  <c r="G12" i="387" s="1"/>
  <c r="D6" i="387"/>
  <c r="P7" i="386"/>
  <c r="R12" i="386"/>
  <c r="N11" i="386"/>
  <c r="K11" i="386"/>
  <c r="G11" i="386"/>
  <c r="D11" i="386"/>
  <c r="N10" i="386"/>
  <c r="K10" i="386"/>
  <c r="G10" i="386"/>
  <c r="D10" i="386"/>
  <c r="N9" i="386"/>
  <c r="K9" i="386"/>
  <c r="G9" i="386"/>
  <c r="D9" i="386"/>
  <c r="N8" i="386"/>
  <c r="N12" i="386" s="1"/>
  <c r="K8" i="386"/>
  <c r="H8" i="386"/>
  <c r="G8" i="386"/>
  <c r="D8" i="386"/>
  <c r="N7" i="386"/>
  <c r="K7" i="386"/>
  <c r="G7" i="386"/>
  <c r="D7" i="386"/>
  <c r="N6" i="386"/>
  <c r="K6" i="386"/>
  <c r="G6" i="386"/>
  <c r="G12" i="386" s="1"/>
  <c r="D6" i="386"/>
  <c r="P7" i="385"/>
  <c r="R12" i="385"/>
  <c r="N11" i="385"/>
  <c r="K11" i="385"/>
  <c r="G11" i="385"/>
  <c r="D11" i="385"/>
  <c r="N10" i="385"/>
  <c r="K10" i="385"/>
  <c r="G10" i="385"/>
  <c r="D10" i="385"/>
  <c r="N9" i="385"/>
  <c r="K9" i="385"/>
  <c r="G9" i="385"/>
  <c r="D9" i="385"/>
  <c r="N8" i="385"/>
  <c r="N12" i="385" s="1"/>
  <c r="K8" i="385"/>
  <c r="H8" i="385"/>
  <c r="G8" i="385"/>
  <c r="D8" i="385"/>
  <c r="N7" i="385"/>
  <c r="K7" i="385"/>
  <c r="G7" i="385"/>
  <c r="D7" i="385"/>
  <c r="N6" i="385"/>
  <c r="K6" i="385"/>
  <c r="G6" i="385"/>
  <c r="D6" i="385"/>
  <c r="P7" i="384"/>
  <c r="R12" i="384"/>
  <c r="N11" i="384"/>
  <c r="K11" i="384"/>
  <c r="G11" i="384"/>
  <c r="D11" i="384"/>
  <c r="N10" i="384"/>
  <c r="K10" i="384"/>
  <c r="G10" i="384"/>
  <c r="D10" i="384"/>
  <c r="N9" i="384"/>
  <c r="K9" i="384"/>
  <c r="G9" i="384"/>
  <c r="D9" i="384"/>
  <c r="N8" i="384"/>
  <c r="K8" i="384"/>
  <c r="H8" i="384"/>
  <c r="G8" i="384"/>
  <c r="D8" i="384"/>
  <c r="N7" i="384"/>
  <c r="K7" i="384"/>
  <c r="G7" i="384"/>
  <c r="D7" i="384"/>
  <c r="N6" i="384"/>
  <c r="K6" i="384"/>
  <c r="G6" i="384"/>
  <c r="D6" i="384"/>
  <c r="P7" i="383"/>
  <c r="R12" i="383"/>
  <c r="N11" i="383"/>
  <c r="K11" i="383"/>
  <c r="G11" i="383"/>
  <c r="D11" i="383"/>
  <c r="N10" i="383"/>
  <c r="K10" i="383"/>
  <c r="G10" i="383"/>
  <c r="D10" i="383"/>
  <c r="N9" i="383"/>
  <c r="K9" i="383"/>
  <c r="G9" i="383"/>
  <c r="D9" i="383"/>
  <c r="N8" i="383"/>
  <c r="K8" i="383"/>
  <c r="H8" i="383"/>
  <c r="G8" i="383"/>
  <c r="D8" i="383"/>
  <c r="N7" i="383"/>
  <c r="K7" i="383"/>
  <c r="G7" i="383"/>
  <c r="D7" i="383"/>
  <c r="N6" i="383"/>
  <c r="K6" i="383"/>
  <c r="G6" i="383"/>
  <c r="G12" i="383" s="1"/>
  <c r="D6" i="383"/>
  <c r="D12" i="383" s="1"/>
  <c r="P7" i="382"/>
  <c r="R12" i="382"/>
  <c r="N11" i="382"/>
  <c r="K11" i="382"/>
  <c r="G11" i="382"/>
  <c r="D11" i="382"/>
  <c r="N10" i="382"/>
  <c r="K10" i="382"/>
  <c r="G10" i="382"/>
  <c r="D10" i="382"/>
  <c r="N9" i="382"/>
  <c r="K9" i="382"/>
  <c r="G9" i="382"/>
  <c r="D9" i="382"/>
  <c r="N8" i="382"/>
  <c r="K8" i="382"/>
  <c r="H8" i="382"/>
  <c r="G8" i="382"/>
  <c r="D8" i="382"/>
  <c r="N7" i="382"/>
  <c r="K7" i="382"/>
  <c r="G7" i="382"/>
  <c r="D7" i="382"/>
  <c r="N6" i="382"/>
  <c r="K6" i="382"/>
  <c r="K12" i="382" s="1"/>
  <c r="G6" i="382"/>
  <c r="D6" i="382"/>
  <c r="D12" i="382" s="1"/>
  <c r="P7" i="381"/>
  <c r="R12" i="381"/>
  <c r="N11" i="381"/>
  <c r="K11" i="381"/>
  <c r="G11" i="381"/>
  <c r="D11" i="381"/>
  <c r="N10" i="381"/>
  <c r="K10" i="381"/>
  <c r="G10" i="381"/>
  <c r="D10" i="381"/>
  <c r="N9" i="381"/>
  <c r="K9" i="381"/>
  <c r="G9" i="381"/>
  <c r="D9" i="381"/>
  <c r="N8" i="381"/>
  <c r="K8" i="381"/>
  <c r="H8" i="381"/>
  <c r="G8" i="381"/>
  <c r="D8" i="381"/>
  <c r="N7" i="381"/>
  <c r="K7" i="381"/>
  <c r="G7" i="381"/>
  <c r="D7" i="381"/>
  <c r="N6" i="381"/>
  <c r="K6" i="381"/>
  <c r="K12" i="381" s="1"/>
  <c r="G6" i="381"/>
  <c r="D6" i="381"/>
  <c r="P7" i="380"/>
  <c r="R12" i="380"/>
  <c r="N11" i="380"/>
  <c r="K11" i="380"/>
  <c r="G11" i="380"/>
  <c r="D11" i="380"/>
  <c r="N10" i="380"/>
  <c r="K10" i="380"/>
  <c r="G10" i="380"/>
  <c r="D10" i="380"/>
  <c r="N9" i="380"/>
  <c r="K9" i="380"/>
  <c r="G9" i="380"/>
  <c r="D9" i="380"/>
  <c r="N8" i="380"/>
  <c r="K8" i="380"/>
  <c r="H8" i="380"/>
  <c r="G8" i="380"/>
  <c r="D8" i="380"/>
  <c r="N7" i="380"/>
  <c r="K7" i="380"/>
  <c r="G7" i="380"/>
  <c r="D7" i="380"/>
  <c r="N6" i="380"/>
  <c r="K6" i="380"/>
  <c r="G6" i="380"/>
  <c r="G12" i="380" s="1"/>
  <c r="D6" i="380"/>
  <c r="P7" i="379"/>
  <c r="R12" i="379"/>
  <c r="N11" i="379"/>
  <c r="K11" i="379"/>
  <c r="G11" i="379"/>
  <c r="D11" i="379"/>
  <c r="N10" i="379"/>
  <c r="K10" i="379"/>
  <c r="G10" i="379"/>
  <c r="D10" i="379"/>
  <c r="N9" i="379"/>
  <c r="K9" i="379"/>
  <c r="G9" i="379"/>
  <c r="D9" i="379"/>
  <c r="N8" i="379"/>
  <c r="K8" i="379"/>
  <c r="H8" i="379"/>
  <c r="G8" i="379"/>
  <c r="D8" i="379"/>
  <c r="N7" i="379"/>
  <c r="K7" i="379"/>
  <c r="G7" i="379"/>
  <c r="D7" i="379"/>
  <c r="N6" i="379"/>
  <c r="K6" i="379"/>
  <c r="G6" i="379"/>
  <c r="D6" i="379"/>
  <c r="P7" i="378"/>
  <c r="R12" i="378"/>
  <c r="N11" i="378"/>
  <c r="K11" i="378"/>
  <c r="G11" i="378"/>
  <c r="D11" i="378"/>
  <c r="N10" i="378"/>
  <c r="K10" i="378"/>
  <c r="G10" i="378"/>
  <c r="D10" i="378"/>
  <c r="N9" i="378"/>
  <c r="K9" i="378"/>
  <c r="G9" i="378"/>
  <c r="D9" i="378"/>
  <c r="N8" i="378"/>
  <c r="K8" i="378"/>
  <c r="H8" i="378"/>
  <c r="G8" i="378"/>
  <c r="D8" i="378"/>
  <c r="N7" i="378"/>
  <c r="K7" i="378"/>
  <c r="G7" i="378"/>
  <c r="D7" i="378"/>
  <c r="N6" i="378"/>
  <c r="K6" i="378"/>
  <c r="G6" i="378"/>
  <c r="G12" i="378" s="1"/>
  <c r="D6" i="378"/>
  <c r="P7" i="377"/>
  <c r="P6" i="377"/>
  <c r="R12" i="377"/>
  <c r="N11" i="377"/>
  <c r="K11" i="377"/>
  <c r="G11" i="377"/>
  <c r="D11" i="377"/>
  <c r="N10" i="377"/>
  <c r="K10" i="377"/>
  <c r="G10" i="377"/>
  <c r="D10" i="377"/>
  <c r="N9" i="377"/>
  <c r="K9" i="377"/>
  <c r="G9" i="377"/>
  <c r="D9" i="377"/>
  <c r="N8" i="377"/>
  <c r="K8" i="377"/>
  <c r="H8" i="377"/>
  <c r="G8" i="377"/>
  <c r="D8" i="377"/>
  <c r="N7" i="377"/>
  <c r="K7" i="377"/>
  <c r="G7" i="377"/>
  <c r="D7" i="377"/>
  <c r="N6" i="377"/>
  <c r="K6" i="377"/>
  <c r="G6" i="377"/>
  <c r="D6" i="377"/>
  <c r="P7" i="376"/>
  <c r="R12" i="376"/>
  <c r="N11" i="376"/>
  <c r="K11" i="376"/>
  <c r="G11" i="376"/>
  <c r="D11" i="376"/>
  <c r="N10" i="376"/>
  <c r="K10" i="376"/>
  <c r="G10" i="376"/>
  <c r="D10" i="376"/>
  <c r="N9" i="376"/>
  <c r="K9" i="376"/>
  <c r="G9" i="376"/>
  <c r="D9" i="376"/>
  <c r="N8" i="376"/>
  <c r="K8" i="376"/>
  <c r="H8" i="376"/>
  <c r="G8" i="376"/>
  <c r="D8" i="376"/>
  <c r="N7" i="376"/>
  <c r="K7" i="376"/>
  <c r="G7" i="376"/>
  <c r="D7" i="376"/>
  <c r="N6" i="376"/>
  <c r="K6" i="376"/>
  <c r="K12" i="376" s="1"/>
  <c r="G6" i="376"/>
  <c r="D6" i="376"/>
  <c r="P7" i="375"/>
  <c r="R12" i="375"/>
  <c r="N11" i="375"/>
  <c r="K11" i="375"/>
  <c r="G11" i="375"/>
  <c r="D11" i="375"/>
  <c r="N10" i="375"/>
  <c r="K10" i="375"/>
  <c r="G10" i="375"/>
  <c r="D10" i="375"/>
  <c r="N9" i="375"/>
  <c r="K9" i="375"/>
  <c r="G9" i="375"/>
  <c r="D9" i="375"/>
  <c r="N8" i="375"/>
  <c r="K8" i="375"/>
  <c r="H8" i="375"/>
  <c r="G8" i="375"/>
  <c r="D8" i="375"/>
  <c r="N7" i="375"/>
  <c r="K7" i="375"/>
  <c r="G7" i="375"/>
  <c r="D7" i="375"/>
  <c r="N6" i="375"/>
  <c r="K6" i="375"/>
  <c r="G6" i="375"/>
  <c r="G12" i="375" s="1"/>
  <c r="D6" i="375"/>
  <c r="P7" i="374"/>
  <c r="R12" i="374"/>
  <c r="N11" i="374"/>
  <c r="K11" i="374"/>
  <c r="G11" i="374"/>
  <c r="D11" i="374"/>
  <c r="N10" i="374"/>
  <c r="K10" i="374"/>
  <c r="G10" i="374"/>
  <c r="D10" i="374"/>
  <c r="N9" i="374"/>
  <c r="K9" i="374"/>
  <c r="G9" i="374"/>
  <c r="D9" i="374"/>
  <c r="N8" i="374"/>
  <c r="K8" i="374"/>
  <c r="H8" i="374"/>
  <c r="G8" i="374"/>
  <c r="D8" i="374"/>
  <c r="N7" i="374"/>
  <c r="K7" i="374"/>
  <c r="G7" i="374"/>
  <c r="D7" i="374"/>
  <c r="N6" i="374"/>
  <c r="K6" i="374"/>
  <c r="G6" i="374"/>
  <c r="D6" i="374"/>
  <c r="P7" i="373"/>
  <c r="R12" i="373"/>
  <c r="N11" i="373"/>
  <c r="K11" i="373"/>
  <c r="G11" i="373"/>
  <c r="D11" i="373"/>
  <c r="N10" i="373"/>
  <c r="K10" i="373"/>
  <c r="G10" i="373"/>
  <c r="D10" i="373"/>
  <c r="N9" i="373"/>
  <c r="K9" i="373"/>
  <c r="G9" i="373"/>
  <c r="D9" i="373"/>
  <c r="N8" i="373"/>
  <c r="K8" i="373"/>
  <c r="H8" i="373"/>
  <c r="G8" i="373"/>
  <c r="D8" i="373"/>
  <c r="N7" i="373"/>
  <c r="K7" i="373"/>
  <c r="G7" i="373"/>
  <c r="D7" i="373"/>
  <c r="N6" i="373"/>
  <c r="K6" i="373"/>
  <c r="G6" i="373"/>
  <c r="D6" i="373"/>
  <c r="P7" i="372"/>
  <c r="R12" i="372"/>
  <c r="N11" i="372"/>
  <c r="K11" i="372"/>
  <c r="G11" i="372"/>
  <c r="D11" i="372"/>
  <c r="N10" i="372"/>
  <c r="K10" i="372"/>
  <c r="G10" i="372"/>
  <c r="D10" i="372"/>
  <c r="N9" i="372"/>
  <c r="K9" i="372"/>
  <c r="G9" i="372"/>
  <c r="D9" i="372"/>
  <c r="N8" i="372"/>
  <c r="K8" i="372"/>
  <c r="H8" i="372"/>
  <c r="G8" i="372"/>
  <c r="D8" i="372"/>
  <c r="N7" i="372"/>
  <c r="K7" i="372"/>
  <c r="G7" i="372"/>
  <c r="D7" i="372"/>
  <c r="N6" i="372"/>
  <c r="K6" i="372"/>
  <c r="G6" i="372"/>
  <c r="D6" i="372"/>
  <c r="P7" i="371"/>
  <c r="R12" i="371"/>
  <c r="N11" i="371"/>
  <c r="K11" i="371"/>
  <c r="G11" i="371"/>
  <c r="D11" i="371"/>
  <c r="N10" i="371"/>
  <c r="K10" i="371"/>
  <c r="G10" i="371"/>
  <c r="D10" i="371"/>
  <c r="N9" i="371"/>
  <c r="K9" i="371"/>
  <c r="G9" i="371"/>
  <c r="D9" i="371"/>
  <c r="N8" i="371"/>
  <c r="K8" i="371"/>
  <c r="H8" i="371"/>
  <c r="G8" i="371"/>
  <c r="D8" i="371"/>
  <c r="N7" i="371"/>
  <c r="K7" i="371"/>
  <c r="G7" i="371"/>
  <c r="D7" i="371"/>
  <c r="N6" i="371"/>
  <c r="K6" i="371"/>
  <c r="K12" i="371" s="1"/>
  <c r="G6" i="371"/>
  <c r="D6" i="371"/>
  <c r="P7" i="370"/>
  <c r="R12" i="370"/>
  <c r="N11" i="370"/>
  <c r="K11" i="370"/>
  <c r="G11" i="370"/>
  <c r="D11" i="370"/>
  <c r="N10" i="370"/>
  <c r="K10" i="370"/>
  <c r="G10" i="370"/>
  <c r="D10" i="370"/>
  <c r="N9" i="370"/>
  <c r="K9" i="370"/>
  <c r="G9" i="370"/>
  <c r="D9" i="370"/>
  <c r="N8" i="370"/>
  <c r="K8" i="370"/>
  <c r="H8" i="370"/>
  <c r="G8" i="370"/>
  <c r="D8" i="370"/>
  <c r="N7" i="370"/>
  <c r="K7" i="370"/>
  <c r="G7" i="370"/>
  <c r="D7" i="370"/>
  <c r="N6" i="370"/>
  <c r="K6" i="370"/>
  <c r="G6" i="370"/>
  <c r="D6" i="370"/>
  <c r="P7" i="369"/>
  <c r="R12" i="369"/>
  <c r="N11" i="369"/>
  <c r="K11" i="369"/>
  <c r="G11" i="369"/>
  <c r="D11" i="369"/>
  <c r="N10" i="369"/>
  <c r="K10" i="369"/>
  <c r="G10" i="369"/>
  <c r="D10" i="369"/>
  <c r="N9" i="369"/>
  <c r="K9" i="369"/>
  <c r="G9" i="369"/>
  <c r="D9" i="369"/>
  <c r="N8" i="369"/>
  <c r="K8" i="369"/>
  <c r="H8" i="369"/>
  <c r="G8" i="369"/>
  <c r="D8" i="369"/>
  <c r="D12" i="369" s="1"/>
  <c r="N7" i="369"/>
  <c r="K7" i="369"/>
  <c r="G7" i="369"/>
  <c r="D7" i="369"/>
  <c r="N6" i="369"/>
  <c r="K6" i="369"/>
  <c r="G6" i="369"/>
  <c r="D6" i="369"/>
  <c r="K12" i="388" l="1"/>
  <c r="L13" i="388" s="1"/>
  <c r="G12" i="388"/>
  <c r="D12" i="388"/>
  <c r="K12" i="387"/>
  <c r="N12" i="387"/>
  <c r="D12" i="387"/>
  <c r="E13" i="387" s="1"/>
  <c r="Q14" i="387" s="1"/>
  <c r="K12" i="386"/>
  <c r="L13" i="386" s="1"/>
  <c r="D12" i="386"/>
  <c r="E13" i="386" s="1"/>
  <c r="Q14" i="386" s="1"/>
  <c r="K12" i="385"/>
  <c r="L13" i="385"/>
  <c r="G12" i="385"/>
  <c r="D12" i="385"/>
  <c r="P6" i="385"/>
  <c r="N12" i="384"/>
  <c r="K12" i="384"/>
  <c r="G12" i="384"/>
  <c r="D12" i="384"/>
  <c r="K12" i="383"/>
  <c r="N12" i="383"/>
  <c r="E13" i="383"/>
  <c r="Q14" i="383" s="1"/>
  <c r="G12" i="382"/>
  <c r="E13" i="382" s="1"/>
  <c r="Q14" i="382" s="1"/>
  <c r="N12" i="382"/>
  <c r="L13" i="382" s="1"/>
  <c r="P6" i="382"/>
  <c r="P12" i="382" s="1"/>
  <c r="Q13" i="382" s="1"/>
  <c r="N12" i="381"/>
  <c r="L13" i="381" s="1"/>
  <c r="G12" i="381"/>
  <c r="D12" i="381"/>
  <c r="N12" i="380"/>
  <c r="K12" i="380"/>
  <c r="D12" i="380"/>
  <c r="E13" i="380" s="1"/>
  <c r="Q14" i="380" s="1"/>
  <c r="N12" i="379"/>
  <c r="K12" i="379"/>
  <c r="G12" i="379"/>
  <c r="D12" i="379"/>
  <c r="N12" i="378"/>
  <c r="K12" i="378"/>
  <c r="D12" i="378"/>
  <c r="E13" i="378" s="1"/>
  <c r="Q14" i="378" s="1"/>
  <c r="N12" i="377"/>
  <c r="K12" i="377"/>
  <c r="G12" i="377"/>
  <c r="D12" i="377"/>
  <c r="P12" i="377"/>
  <c r="Q13" i="377" s="1"/>
  <c r="N12" i="376"/>
  <c r="L13" i="376" s="1"/>
  <c r="G12" i="376"/>
  <c r="D12" i="376"/>
  <c r="N12" i="375"/>
  <c r="D12" i="375"/>
  <c r="E13" i="375" s="1"/>
  <c r="Q14" i="375" s="1"/>
  <c r="K12" i="375"/>
  <c r="K12" i="374"/>
  <c r="N12" i="374"/>
  <c r="G12" i="374"/>
  <c r="D12" i="374"/>
  <c r="K12" i="373"/>
  <c r="N12" i="373"/>
  <c r="G12" i="373"/>
  <c r="E13" i="373" s="1"/>
  <c r="Q14" i="373" s="1"/>
  <c r="D12" i="373"/>
  <c r="K12" i="372"/>
  <c r="N12" i="372"/>
  <c r="G12" i="372"/>
  <c r="D12" i="372"/>
  <c r="P6" i="371"/>
  <c r="P12" i="371" s="1"/>
  <c r="Q13" i="371" s="1"/>
  <c r="G12" i="371"/>
  <c r="D12" i="371"/>
  <c r="N12" i="371"/>
  <c r="L13" i="371" s="1"/>
  <c r="N12" i="370"/>
  <c r="K12" i="370"/>
  <c r="G12" i="370"/>
  <c r="D12" i="370"/>
  <c r="K12" i="369"/>
  <c r="N12" i="369"/>
  <c r="P6" i="369"/>
  <c r="P12" i="369" s="1"/>
  <c r="Q13" i="369" s="1"/>
  <c r="G12" i="369"/>
  <c r="E13" i="369" s="1"/>
  <c r="Q14" i="369" s="1"/>
  <c r="P6" i="388" l="1"/>
  <c r="P12" i="388" s="1"/>
  <c r="Q13" i="388" s="1"/>
  <c r="E13" i="388"/>
  <c r="Q14" i="388" s="1"/>
  <c r="L13" i="387"/>
  <c r="P12" i="385"/>
  <c r="Q13" i="385" s="1"/>
  <c r="E13" i="385"/>
  <c r="Q14" i="385" s="1"/>
  <c r="L13" i="384"/>
  <c r="E13" i="384"/>
  <c r="Q14" i="384" s="1"/>
  <c r="L13" i="383"/>
  <c r="N15" i="382"/>
  <c r="M2" i="382" s="1"/>
  <c r="P6" i="381"/>
  <c r="P12" i="381" s="1"/>
  <c r="Q13" i="381" s="1"/>
  <c r="N15" i="381" s="1"/>
  <c r="M2" i="381" s="1"/>
  <c r="E13" i="381"/>
  <c r="Q14" i="381" s="1"/>
  <c r="L13" i="380"/>
  <c r="P6" i="380"/>
  <c r="P12" i="380" s="1"/>
  <c r="Q13" i="380" s="1"/>
  <c r="N15" i="380" s="1"/>
  <c r="L13" i="379"/>
  <c r="P6" i="379"/>
  <c r="P12" i="379" s="1"/>
  <c r="Q13" i="379" s="1"/>
  <c r="E13" i="379"/>
  <c r="Q14" i="379" s="1"/>
  <c r="L13" i="378"/>
  <c r="P6" i="378"/>
  <c r="P12" i="378" s="1"/>
  <c r="Q13" i="378" s="1"/>
  <c r="N15" i="378" s="1"/>
  <c r="L13" i="377"/>
  <c r="E13" i="377"/>
  <c r="Q14" i="377" s="1"/>
  <c r="N15" i="377" s="1"/>
  <c r="P6" i="376"/>
  <c r="P12" i="376" s="1"/>
  <c r="Q13" i="376" s="1"/>
  <c r="E13" i="376"/>
  <c r="Q14" i="376" s="1"/>
  <c r="L13" i="375"/>
  <c r="P6" i="375"/>
  <c r="P12" i="375" s="1"/>
  <c r="Q13" i="375" s="1"/>
  <c r="N15" i="375" s="1"/>
  <c r="L13" i="374"/>
  <c r="E13" i="374"/>
  <c r="Q14" i="374" s="1"/>
  <c r="L13" i="373"/>
  <c r="L13" i="372"/>
  <c r="P6" i="372"/>
  <c r="P12" i="372" s="1"/>
  <c r="Q13" i="372" s="1"/>
  <c r="E13" i="372"/>
  <c r="Q14" i="372" s="1"/>
  <c r="E13" i="371"/>
  <c r="Q14" i="371" s="1"/>
  <c r="N15" i="371" s="1"/>
  <c r="M2" i="371" s="1"/>
  <c r="L13" i="370"/>
  <c r="E13" i="370"/>
  <c r="Q14" i="370" s="1"/>
  <c r="L13" i="369"/>
  <c r="N15" i="369"/>
  <c r="N15" i="388" l="1"/>
  <c r="M2" i="388" s="1"/>
  <c r="N15" i="385"/>
  <c r="M2" i="385" s="1"/>
  <c r="M2" i="380"/>
  <c r="N15" i="379"/>
  <c r="M2" i="379" s="1"/>
  <c r="M2" i="378"/>
  <c r="M2" i="377"/>
  <c r="N15" i="376"/>
  <c r="M2" i="376" s="1"/>
  <c r="M2" i="375"/>
  <c r="N15" i="372"/>
  <c r="M2" i="372" s="1"/>
  <c r="M2" i="369"/>
  <c r="P7" i="368"/>
  <c r="R12" i="368"/>
  <c r="N11" i="368"/>
  <c r="K11" i="368"/>
  <c r="G11" i="368"/>
  <c r="D11" i="368"/>
  <c r="N10" i="368"/>
  <c r="K10" i="368"/>
  <c r="G10" i="368"/>
  <c r="D10" i="368"/>
  <c r="N9" i="368"/>
  <c r="K9" i="368"/>
  <c r="G9" i="368"/>
  <c r="D9" i="368"/>
  <c r="N8" i="368"/>
  <c r="K8" i="368"/>
  <c r="H8" i="368"/>
  <c r="G8" i="368"/>
  <c r="D8" i="368"/>
  <c r="N7" i="368"/>
  <c r="K7" i="368"/>
  <c r="G7" i="368"/>
  <c r="D7" i="368"/>
  <c r="N6" i="368"/>
  <c r="K6" i="368"/>
  <c r="G6" i="368"/>
  <c r="D6" i="368"/>
  <c r="P7" i="367"/>
  <c r="R12" i="367"/>
  <c r="N11" i="367"/>
  <c r="K11" i="367"/>
  <c r="G11" i="367"/>
  <c r="D11" i="367"/>
  <c r="N10" i="367"/>
  <c r="K10" i="367"/>
  <c r="G10" i="367"/>
  <c r="D10" i="367"/>
  <c r="N9" i="367"/>
  <c r="K9" i="367"/>
  <c r="G9" i="367"/>
  <c r="D9" i="367"/>
  <c r="N8" i="367"/>
  <c r="K8" i="367"/>
  <c r="H8" i="367"/>
  <c r="G8" i="367"/>
  <c r="D8" i="367"/>
  <c r="N7" i="367"/>
  <c r="K7" i="367"/>
  <c r="G7" i="367"/>
  <c r="D7" i="367"/>
  <c r="N6" i="367"/>
  <c r="K6" i="367"/>
  <c r="G6" i="367"/>
  <c r="G12" i="367" s="1"/>
  <c r="D6" i="367"/>
  <c r="P7" i="366"/>
  <c r="R12" i="366"/>
  <c r="N11" i="366"/>
  <c r="K11" i="366"/>
  <c r="G11" i="366"/>
  <c r="D11" i="366"/>
  <c r="N10" i="366"/>
  <c r="K10" i="366"/>
  <c r="G10" i="366"/>
  <c r="D10" i="366"/>
  <c r="N9" i="366"/>
  <c r="K9" i="366"/>
  <c r="G9" i="366"/>
  <c r="D9" i="366"/>
  <c r="N8" i="366"/>
  <c r="K8" i="366"/>
  <c r="H8" i="366"/>
  <c r="G8" i="366"/>
  <c r="D8" i="366"/>
  <c r="N7" i="366"/>
  <c r="K7" i="366"/>
  <c r="G7" i="366"/>
  <c r="D7" i="366"/>
  <c r="N6" i="366"/>
  <c r="K6" i="366"/>
  <c r="G6" i="366"/>
  <c r="D6" i="366"/>
  <c r="N12" i="368" l="1"/>
  <c r="K12" i="368"/>
  <c r="P6" i="368"/>
  <c r="P12" i="368" s="1"/>
  <c r="Q13" i="368" s="1"/>
  <c r="G12" i="368"/>
  <c r="D12" i="368"/>
  <c r="N12" i="367"/>
  <c r="K12" i="367"/>
  <c r="P6" i="367"/>
  <c r="P12" i="367" s="1"/>
  <c r="Q13" i="367" s="1"/>
  <c r="D12" i="367"/>
  <c r="E13" i="367" s="1"/>
  <c r="Q14" i="367" s="1"/>
  <c r="K12" i="366"/>
  <c r="N12" i="366"/>
  <c r="L13" i="366" s="1"/>
  <c r="G12" i="366"/>
  <c r="D12" i="366"/>
  <c r="P6" i="366"/>
  <c r="P12" i="366" s="1"/>
  <c r="Q13" i="366" s="1"/>
  <c r="P7" i="365"/>
  <c r="R12" i="365"/>
  <c r="N11" i="365"/>
  <c r="K11" i="365"/>
  <c r="G11" i="365"/>
  <c r="D11" i="365"/>
  <c r="N10" i="365"/>
  <c r="K10" i="365"/>
  <c r="G10" i="365"/>
  <c r="D10" i="365"/>
  <c r="N9" i="365"/>
  <c r="K9" i="365"/>
  <c r="G9" i="365"/>
  <c r="D9" i="365"/>
  <c r="N8" i="365"/>
  <c r="K8" i="365"/>
  <c r="H8" i="365"/>
  <c r="G8" i="365"/>
  <c r="D8" i="365"/>
  <c r="N7" i="365"/>
  <c r="K7" i="365"/>
  <c r="G7" i="365"/>
  <c r="D7" i="365"/>
  <c r="N6" i="365"/>
  <c r="K6" i="365"/>
  <c r="G6" i="365"/>
  <c r="D6" i="365"/>
  <c r="P7" i="364"/>
  <c r="R12" i="364"/>
  <c r="N11" i="364"/>
  <c r="K11" i="364"/>
  <c r="G11" i="364"/>
  <c r="D11" i="364"/>
  <c r="N10" i="364"/>
  <c r="K10" i="364"/>
  <c r="G10" i="364"/>
  <c r="D10" i="364"/>
  <c r="N9" i="364"/>
  <c r="K9" i="364"/>
  <c r="G9" i="364"/>
  <c r="D9" i="364"/>
  <c r="N8" i="364"/>
  <c r="N12" i="364" s="1"/>
  <c r="K8" i="364"/>
  <c r="H8" i="364"/>
  <c r="G8" i="364"/>
  <c r="D8" i="364"/>
  <c r="N7" i="364"/>
  <c r="K7" i="364"/>
  <c r="G7" i="364"/>
  <c r="D7" i="364"/>
  <c r="N6" i="364"/>
  <c r="K6" i="364"/>
  <c r="K12" i="364" s="1"/>
  <c r="G6" i="364"/>
  <c r="D6" i="364"/>
  <c r="P7" i="363"/>
  <c r="R12" i="363"/>
  <c r="N11" i="363"/>
  <c r="K11" i="363"/>
  <c r="G11" i="363"/>
  <c r="D11" i="363"/>
  <c r="N10" i="363"/>
  <c r="K10" i="363"/>
  <c r="G10" i="363"/>
  <c r="D10" i="363"/>
  <c r="N9" i="363"/>
  <c r="K9" i="363"/>
  <c r="G9" i="363"/>
  <c r="D9" i="363"/>
  <c r="N8" i="363"/>
  <c r="N12" i="363" s="1"/>
  <c r="K8" i="363"/>
  <c r="H8" i="363"/>
  <c r="G8" i="363"/>
  <c r="D8" i="363"/>
  <c r="N7" i="363"/>
  <c r="K7" i="363"/>
  <c r="G7" i="363"/>
  <c r="D7" i="363"/>
  <c r="N6" i="363"/>
  <c r="K6" i="363"/>
  <c r="G6" i="363"/>
  <c r="D6" i="363"/>
  <c r="P7" i="362"/>
  <c r="R12" i="362"/>
  <c r="N11" i="362"/>
  <c r="K11" i="362"/>
  <c r="G11" i="362"/>
  <c r="D11" i="362"/>
  <c r="N10" i="362"/>
  <c r="K10" i="362"/>
  <c r="G10" i="362"/>
  <c r="D10" i="362"/>
  <c r="N9" i="362"/>
  <c r="K9" i="362"/>
  <c r="G9" i="362"/>
  <c r="D9" i="362"/>
  <c r="N8" i="362"/>
  <c r="K8" i="362"/>
  <c r="H8" i="362"/>
  <c r="G8" i="362"/>
  <c r="D8" i="362"/>
  <c r="N7" i="362"/>
  <c r="K7" i="362"/>
  <c r="G7" i="362"/>
  <c r="D7" i="362"/>
  <c r="N6" i="362"/>
  <c r="K6" i="362"/>
  <c r="G6" i="362"/>
  <c r="D6" i="362"/>
  <c r="D12" i="362" s="1"/>
  <c r="P7" i="361"/>
  <c r="R12" i="361"/>
  <c r="N11" i="361"/>
  <c r="K11" i="361"/>
  <c r="G11" i="361"/>
  <c r="D11" i="361"/>
  <c r="N10" i="361"/>
  <c r="K10" i="361"/>
  <c r="G10" i="361"/>
  <c r="D10" i="361"/>
  <c r="N9" i="361"/>
  <c r="K9" i="361"/>
  <c r="G9" i="361"/>
  <c r="D9" i="361"/>
  <c r="N8" i="361"/>
  <c r="K8" i="361"/>
  <c r="H8" i="361"/>
  <c r="G8" i="361"/>
  <c r="D8" i="361"/>
  <c r="N7" i="361"/>
  <c r="K7" i="361"/>
  <c r="G7" i="361"/>
  <c r="D7" i="361"/>
  <c r="N6" i="361"/>
  <c r="K6" i="361"/>
  <c r="G6" i="361"/>
  <c r="D6" i="361"/>
  <c r="D12" i="361" s="1"/>
  <c r="P7" i="360"/>
  <c r="R12" i="360"/>
  <c r="N11" i="360"/>
  <c r="K11" i="360"/>
  <c r="G11" i="360"/>
  <c r="D11" i="360"/>
  <c r="N10" i="360"/>
  <c r="K10" i="360"/>
  <c r="G10" i="360"/>
  <c r="D10" i="360"/>
  <c r="N9" i="360"/>
  <c r="K9" i="360"/>
  <c r="G9" i="360"/>
  <c r="D9" i="360"/>
  <c r="N8" i="360"/>
  <c r="K8" i="360"/>
  <c r="H8" i="360"/>
  <c r="G8" i="360"/>
  <c r="D8" i="360"/>
  <c r="N7" i="360"/>
  <c r="K7" i="360"/>
  <c r="G7" i="360"/>
  <c r="D7" i="360"/>
  <c r="N6" i="360"/>
  <c r="K6" i="360"/>
  <c r="G6" i="360"/>
  <c r="D6" i="360"/>
  <c r="P7" i="359"/>
  <c r="R12" i="359"/>
  <c r="N11" i="359"/>
  <c r="K11" i="359"/>
  <c r="G11" i="359"/>
  <c r="D11" i="359"/>
  <c r="N10" i="359"/>
  <c r="K10" i="359"/>
  <c r="G10" i="359"/>
  <c r="D10" i="359"/>
  <c r="N9" i="359"/>
  <c r="K9" i="359"/>
  <c r="G9" i="359"/>
  <c r="D9" i="359"/>
  <c r="N8" i="359"/>
  <c r="K8" i="359"/>
  <c r="H8" i="359"/>
  <c r="G8" i="359"/>
  <c r="D8" i="359"/>
  <c r="N7" i="359"/>
  <c r="K7" i="359"/>
  <c r="G7" i="359"/>
  <c r="D7" i="359"/>
  <c r="N6" i="359"/>
  <c r="K6" i="359"/>
  <c r="K12" i="359" s="1"/>
  <c r="G6" i="359"/>
  <c r="G12" i="359" s="1"/>
  <c r="D6" i="359"/>
  <c r="P7" i="358"/>
  <c r="R12" i="358"/>
  <c r="N11" i="358"/>
  <c r="K11" i="358"/>
  <c r="G11" i="358"/>
  <c r="D11" i="358"/>
  <c r="N10" i="358"/>
  <c r="K10" i="358"/>
  <c r="G10" i="358"/>
  <c r="D10" i="358"/>
  <c r="N9" i="358"/>
  <c r="K9" i="358"/>
  <c r="G9" i="358"/>
  <c r="D9" i="358"/>
  <c r="N8" i="358"/>
  <c r="K8" i="358"/>
  <c r="H8" i="358"/>
  <c r="G8" i="358"/>
  <c r="D8" i="358"/>
  <c r="N7" i="358"/>
  <c r="K7" i="358"/>
  <c r="G7" i="358"/>
  <c r="D7" i="358"/>
  <c r="N6" i="358"/>
  <c r="K6" i="358"/>
  <c r="G6" i="358"/>
  <c r="D6" i="358"/>
  <c r="D12" i="358" s="1"/>
  <c r="P7" i="357"/>
  <c r="R12" i="357"/>
  <c r="N11" i="357"/>
  <c r="K11" i="357"/>
  <c r="G11" i="357"/>
  <c r="D11" i="357"/>
  <c r="N10" i="357"/>
  <c r="K10" i="357"/>
  <c r="G10" i="357"/>
  <c r="D10" i="357"/>
  <c r="N9" i="357"/>
  <c r="K9" i="357"/>
  <c r="G9" i="357"/>
  <c r="D9" i="357"/>
  <c r="N8" i="357"/>
  <c r="N12" i="357" s="1"/>
  <c r="K8" i="357"/>
  <c r="H8" i="357"/>
  <c r="G8" i="357"/>
  <c r="D8" i="357"/>
  <c r="N7" i="357"/>
  <c r="K7" i="357"/>
  <c r="G7" i="357"/>
  <c r="D7" i="357"/>
  <c r="N6" i="357"/>
  <c r="K6" i="357"/>
  <c r="G6" i="357"/>
  <c r="G12" i="357" s="1"/>
  <c r="D6" i="357"/>
  <c r="P7" i="356"/>
  <c r="R12" i="356"/>
  <c r="N11" i="356"/>
  <c r="K11" i="356"/>
  <c r="G11" i="356"/>
  <c r="D11" i="356"/>
  <c r="N10" i="356"/>
  <c r="K10" i="356"/>
  <c r="G10" i="356"/>
  <c r="D10" i="356"/>
  <c r="N9" i="356"/>
  <c r="K9" i="356"/>
  <c r="G9" i="356"/>
  <c r="D9" i="356"/>
  <c r="N8" i="356"/>
  <c r="K8" i="356"/>
  <c r="H8" i="356"/>
  <c r="G8" i="356"/>
  <c r="D8" i="356"/>
  <c r="N7" i="356"/>
  <c r="K7" i="356"/>
  <c r="G7" i="356"/>
  <c r="D7" i="356"/>
  <c r="N6" i="356"/>
  <c r="K6" i="356"/>
  <c r="K12" i="356" s="1"/>
  <c r="G6" i="356"/>
  <c r="D6" i="356"/>
  <c r="P7" i="355"/>
  <c r="R12" i="355"/>
  <c r="N11" i="355"/>
  <c r="K11" i="355"/>
  <c r="G11" i="355"/>
  <c r="D11" i="355"/>
  <c r="N10" i="355"/>
  <c r="K10" i="355"/>
  <c r="G10" i="355"/>
  <c r="D10" i="355"/>
  <c r="N9" i="355"/>
  <c r="K9" i="355"/>
  <c r="G9" i="355"/>
  <c r="D9" i="355"/>
  <c r="N8" i="355"/>
  <c r="K8" i="355"/>
  <c r="H8" i="355"/>
  <c r="G8" i="355"/>
  <c r="D8" i="355"/>
  <c r="N7" i="355"/>
  <c r="K7" i="355"/>
  <c r="G7" i="355"/>
  <c r="D7" i="355"/>
  <c r="N6" i="355"/>
  <c r="K6" i="355"/>
  <c r="G6" i="355"/>
  <c r="G12" i="355" s="1"/>
  <c r="D6" i="355"/>
  <c r="P7" i="354"/>
  <c r="R12" i="354"/>
  <c r="N11" i="354"/>
  <c r="K11" i="354"/>
  <c r="G11" i="354"/>
  <c r="D11" i="354"/>
  <c r="N10" i="354"/>
  <c r="K10" i="354"/>
  <c r="G10" i="354"/>
  <c r="D10" i="354"/>
  <c r="N9" i="354"/>
  <c r="K9" i="354"/>
  <c r="G9" i="354"/>
  <c r="D9" i="354"/>
  <c r="N8" i="354"/>
  <c r="K8" i="354"/>
  <c r="K12" i="354" s="1"/>
  <c r="H8" i="354"/>
  <c r="G8" i="354"/>
  <c r="D8" i="354"/>
  <c r="N7" i="354"/>
  <c r="K7" i="354"/>
  <c r="G7" i="354"/>
  <c r="D7" i="354"/>
  <c r="N6" i="354"/>
  <c r="K6" i="354"/>
  <c r="G6" i="354"/>
  <c r="D6" i="354"/>
  <c r="P7" i="353"/>
  <c r="R12" i="353"/>
  <c r="N11" i="353"/>
  <c r="K11" i="353"/>
  <c r="G11" i="353"/>
  <c r="D11" i="353"/>
  <c r="N10" i="353"/>
  <c r="K10" i="353"/>
  <c r="G10" i="353"/>
  <c r="D10" i="353"/>
  <c r="N9" i="353"/>
  <c r="K9" i="353"/>
  <c r="G9" i="353"/>
  <c r="D9" i="353"/>
  <c r="N8" i="353"/>
  <c r="K8" i="353"/>
  <c r="H8" i="353"/>
  <c r="G8" i="353"/>
  <c r="D8" i="353"/>
  <c r="D12" i="353" s="1"/>
  <c r="N7" i="353"/>
  <c r="K7" i="353"/>
  <c r="G7" i="353"/>
  <c r="D7" i="353"/>
  <c r="N6" i="353"/>
  <c r="K6" i="353"/>
  <c r="K12" i="353" s="1"/>
  <c r="G6" i="353"/>
  <c r="D6" i="353"/>
  <c r="P7" i="352"/>
  <c r="R12" i="352"/>
  <c r="N11" i="352"/>
  <c r="K11" i="352"/>
  <c r="G11" i="352"/>
  <c r="D11" i="352"/>
  <c r="N10" i="352"/>
  <c r="K10" i="352"/>
  <c r="G10" i="352"/>
  <c r="D10" i="352"/>
  <c r="N9" i="352"/>
  <c r="K9" i="352"/>
  <c r="G9" i="352"/>
  <c r="D9" i="352"/>
  <c r="N8" i="352"/>
  <c r="K8" i="352"/>
  <c r="H8" i="352"/>
  <c r="G8" i="352"/>
  <c r="D8" i="352"/>
  <c r="N7" i="352"/>
  <c r="K7" i="352"/>
  <c r="G7" i="352"/>
  <c r="D7" i="352"/>
  <c r="N6" i="352"/>
  <c r="K6" i="352"/>
  <c r="G6" i="352"/>
  <c r="D6" i="352"/>
  <c r="P7" i="351"/>
  <c r="R12" i="351"/>
  <c r="N11" i="351"/>
  <c r="K11" i="351"/>
  <c r="G11" i="351"/>
  <c r="D11" i="351"/>
  <c r="N10" i="351"/>
  <c r="K10" i="351"/>
  <c r="G10" i="351"/>
  <c r="D10" i="351"/>
  <c r="N9" i="351"/>
  <c r="K9" i="351"/>
  <c r="G9" i="351"/>
  <c r="D9" i="351"/>
  <c r="N8" i="351"/>
  <c r="K8" i="351"/>
  <c r="H8" i="351"/>
  <c r="G8" i="351"/>
  <c r="D8" i="351"/>
  <c r="N7" i="351"/>
  <c r="K7" i="351"/>
  <c r="G7" i="351"/>
  <c r="D7" i="351"/>
  <c r="N6" i="351"/>
  <c r="K6" i="351"/>
  <c r="G6" i="351"/>
  <c r="D6" i="351"/>
  <c r="P7" i="350"/>
  <c r="R12" i="350"/>
  <c r="N11" i="350"/>
  <c r="K11" i="350"/>
  <c r="G11" i="350"/>
  <c r="D11" i="350"/>
  <c r="N10" i="350"/>
  <c r="K10" i="350"/>
  <c r="G10" i="350"/>
  <c r="D10" i="350"/>
  <c r="N9" i="350"/>
  <c r="K9" i="350"/>
  <c r="G9" i="350"/>
  <c r="D9" i="350"/>
  <c r="N8" i="350"/>
  <c r="K8" i="350"/>
  <c r="H8" i="350"/>
  <c r="G8" i="350"/>
  <c r="D8" i="350"/>
  <c r="N7" i="350"/>
  <c r="K7" i="350"/>
  <c r="G7" i="350"/>
  <c r="D7" i="350"/>
  <c r="N6" i="350"/>
  <c r="K6" i="350"/>
  <c r="K12" i="350" s="1"/>
  <c r="G6" i="350"/>
  <c r="D6" i="350"/>
  <c r="P7" i="349"/>
  <c r="R12" i="349"/>
  <c r="N11" i="349"/>
  <c r="K11" i="349"/>
  <c r="G11" i="349"/>
  <c r="D11" i="349"/>
  <c r="N10" i="349"/>
  <c r="K10" i="349"/>
  <c r="G10" i="349"/>
  <c r="D10" i="349"/>
  <c r="N9" i="349"/>
  <c r="K9" i="349"/>
  <c r="G9" i="349"/>
  <c r="D9" i="349"/>
  <c r="N8" i="349"/>
  <c r="K8" i="349"/>
  <c r="H8" i="349"/>
  <c r="G8" i="349"/>
  <c r="D8" i="349"/>
  <c r="N7" i="349"/>
  <c r="K7" i="349"/>
  <c r="G7" i="349"/>
  <c r="D7" i="349"/>
  <c r="N6" i="349"/>
  <c r="K6" i="349"/>
  <c r="G6" i="349"/>
  <c r="D6" i="349"/>
  <c r="P7" i="348"/>
  <c r="R12" i="348"/>
  <c r="N11" i="348"/>
  <c r="K11" i="348"/>
  <c r="G11" i="348"/>
  <c r="D11" i="348"/>
  <c r="N10" i="348"/>
  <c r="K10" i="348"/>
  <c r="G10" i="348"/>
  <c r="D10" i="348"/>
  <c r="N9" i="348"/>
  <c r="K9" i="348"/>
  <c r="G9" i="348"/>
  <c r="D9" i="348"/>
  <c r="N8" i="348"/>
  <c r="K8" i="348"/>
  <c r="H8" i="348"/>
  <c r="G8" i="348"/>
  <c r="D8" i="348"/>
  <c r="N7" i="348"/>
  <c r="K7" i="348"/>
  <c r="G7" i="348"/>
  <c r="D7" i="348"/>
  <c r="N6" i="348"/>
  <c r="K6" i="348"/>
  <c r="G6" i="348"/>
  <c r="D6" i="348"/>
  <c r="P7" i="347"/>
  <c r="P6" i="347"/>
  <c r="R12" i="347"/>
  <c r="N11" i="347"/>
  <c r="K11" i="347"/>
  <c r="G11" i="347"/>
  <c r="D11" i="347"/>
  <c r="N10" i="347"/>
  <c r="K10" i="347"/>
  <c r="G10" i="347"/>
  <c r="D10" i="347"/>
  <c r="N9" i="347"/>
  <c r="K9" i="347"/>
  <c r="G9" i="347"/>
  <c r="D9" i="347"/>
  <c r="N8" i="347"/>
  <c r="K8" i="347"/>
  <c r="H8" i="347"/>
  <c r="G8" i="347"/>
  <c r="D8" i="347"/>
  <c r="N7" i="347"/>
  <c r="K7" i="347"/>
  <c r="G7" i="347"/>
  <c r="D7" i="347"/>
  <c r="N6" i="347"/>
  <c r="K6" i="347"/>
  <c r="G6" i="347"/>
  <c r="D6" i="347"/>
  <c r="P7" i="346"/>
  <c r="R12" i="346"/>
  <c r="N11" i="346"/>
  <c r="K11" i="346"/>
  <c r="G11" i="346"/>
  <c r="D11" i="346"/>
  <c r="N10" i="346"/>
  <c r="K10" i="346"/>
  <c r="G10" i="346"/>
  <c r="D10" i="346"/>
  <c r="N9" i="346"/>
  <c r="K9" i="346"/>
  <c r="G9" i="346"/>
  <c r="D9" i="346"/>
  <c r="N8" i="346"/>
  <c r="K8" i="346"/>
  <c r="H8" i="346"/>
  <c r="G8" i="346"/>
  <c r="D8" i="346"/>
  <c r="N7" i="346"/>
  <c r="K7" i="346"/>
  <c r="G7" i="346"/>
  <c r="D7" i="346"/>
  <c r="N6" i="346"/>
  <c r="K6" i="346"/>
  <c r="K12" i="346" s="1"/>
  <c r="G6" i="346"/>
  <c r="D6" i="346"/>
  <c r="L13" i="368" l="1"/>
  <c r="E13" i="368"/>
  <c r="Q14" i="368" s="1"/>
  <c r="N15" i="368" s="1"/>
  <c r="M2" i="368" s="1"/>
  <c r="L13" i="367"/>
  <c r="N15" i="367"/>
  <c r="E13" i="366"/>
  <c r="Q14" i="366" s="1"/>
  <c r="N15" i="366"/>
  <c r="M2" i="366" s="1"/>
  <c r="N12" i="365"/>
  <c r="K12" i="365"/>
  <c r="G12" i="365"/>
  <c r="D12" i="365"/>
  <c r="L13" i="364"/>
  <c r="P6" i="364"/>
  <c r="P12" i="364" s="1"/>
  <c r="Q13" i="364" s="1"/>
  <c r="G12" i="364"/>
  <c r="D12" i="364"/>
  <c r="K12" i="363"/>
  <c r="L13" i="363" s="1"/>
  <c r="G12" i="363"/>
  <c r="D12" i="363"/>
  <c r="N12" i="362"/>
  <c r="G12" i="362"/>
  <c r="E13" i="362"/>
  <c r="Q14" i="362" s="1"/>
  <c r="K12" i="362"/>
  <c r="L13" i="362" s="1"/>
  <c r="K12" i="361"/>
  <c r="N12" i="361"/>
  <c r="G12" i="361"/>
  <c r="L13" i="361"/>
  <c r="E13" i="361"/>
  <c r="Q14" i="361" s="1"/>
  <c r="N12" i="360"/>
  <c r="K12" i="360"/>
  <c r="G12" i="360"/>
  <c r="D12" i="360"/>
  <c r="P6" i="360"/>
  <c r="P12" i="360" s="1"/>
  <c r="Q13" i="360" s="1"/>
  <c r="N12" i="359"/>
  <c r="L13" i="359" s="1"/>
  <c r="D12" i="359"/>
  <c r="E13" i="359" s="1"/>
  <c r="Q14" i="359" s="1"/>
  <c r="N12" i="358"/>
  <c r="K12" i="358"/>
  <c r="G12" i="358"/>
  <c r="E13" i="358"/>
  <c r="Q14" i="358" s="1"/>
  <c r="K12" i="357"/>
  <c r="L13" i="357" s="1"/>
  <c r="D12" i="357"/>
  <c r="E13" i="357" s="1"/>
  <c r="Q14" i="357" s="1"/>
  <c r="N12" i="356"/>
  <c r="L13" i="356" s="1"/>
  <c r="K12" i="355"/>
  <c r="G12" i="356"/>
  <c r="D12" i="356"/>
  <c r="N12" i="355"/>
  <c r="L13" i="355" s="1"/>
  <c r="D12" i="355"/>
  <c r="E13" i="355" s="1"/>
  <c r="Q14" i="355" s="1"/>
  <c r="N12" i="354"/>
  <c r="L13" i="354" s="1"/>
  <c r="G12" i="354"/>
  <c r="D12" i="354"/>
  <c r="N12" i="353"/>
  <c r="L13" i="353" s="1"/>
  <c r="G12" i="353"/>
  <c r="E13" i="353" s="1"/>
  <c r="Q14" i="353" s="1"/>
  <c r="N12" i="352"/>
  <c r="K12" i="352"/>
  <c r="G12" i="352"/>
  <c r="D12" i="352"/>
  <c r="N12" i="351"/>
  <c r="K12" i="351"/>
  <c r="G12" i="351"/>
  <c r="D12" i="351"/>
  <c r="P6" i="351"/>
  <c r="P12" i="351" s="1"/>
  <c r="Q13" i="351" s="1"/>
  <c r="N12" i="350"/>
  <c r="L13" i="350" s="1"/>
  <c r="G12" i="350"/>
  <c r="D12" i="350"/>
  <c r="P12" i="347"/>
  <c r="Q13" i="347" s="1"/>
  <c r="N12" i="349"/>
  <c r="K12" i="349"/>
  <c r="G12" i="349"/>
  <c r="D12" i="349"/>
  <c r="N12" i="348"/>
  <c r="G12" i="348"/>
  <c r="D12" i="348"/>
  <c r="K12" i="348"/>
  <c r="L13" i="348" s="1"/>
  <c r="N12" i="347"/>
  <c r="K12" i="347"/>
  <c r="G12" i="347"/>
  <c r="D12" i="347"/>
  <c r="N12" i="346"/>
  <c r="L13" i="346" s="1"/>
  <c r="P6" i="346"/>
  <c r="P12" i="346" s="1"/>
  <c r="Q13" i="346" s="1"/>
  <c r="G12" i="346"/>
  <c r="D12" i="346"/>
  <c r="E13" i="346" s="1"/>
  <c r="Q14" i="346" s="1"/>
  <c r="P7" i="345"/>
  <c r="P6" i="345"/>
  <c r="R12" i="345"/>
  <c r="N11" i="345"/>
  <c r="K11" i="345"/>
  <c r="G11" i="345"/>
  <c r="D11" i="345"/>
  <c r="N10" i="345"/>
  <c r="K10" i="345"/>
  <c r="G10" i="345"/>
  <c r="D10" i="345"/>
  <c r="N9" i="345"/>
  <c r="K9" i="345"/>
  <c r="G9" i="345"/>
  <c r="G12" i="345" s="1"/>
  <c r="D9" i="345"/>
  <c r="N8" i="345"/>
  <c r="K8" i="345"/>
  <c r="H8" i="345"/>
  <c r="G8" i="345"/>
  <c r="D8" i="345"/>
  <c r="N7" i="345"/>
  <c r="K7" i="345"/>
  <c r="G7" i="345"/>
  <c r="D7" i="345"/>
  <c r="N6" i="345"/>
  <c r="K6" i="345"/>
  <c r="G6" i="345"/>
  <c r="D6" i="345"/>
  <c r="P7" i="344"/>
  <c r="R12" i="344"/>
  <c r="N11" i="344"/>
  <c r="K11" i="344"/>
  <c r="G11" i="344"/>
  <c r="D11" i="344"/>
  <c r="N10" i="344"/>
  <c r="K10" i="344"/>
  <c r="G10" i="344"/>
  <c r="D10" i="344"/>
  <c r="N9" i="344"/>
  <c r="K9" i="344"/>
  <c r="G9" i="344"/>
  <c r="D9" i="344"/>
  <c r="N8" i="344"/>
  <c r="K8" i="344"/>
  <c r="H8" i="344"/>
  <c r="G8" i="344"/>
  <c r="D8" i="344"/>
  <c r="N7" i="344"/>
  <c r="K7" i="344"/>
  <c r="G7" i="344"/>
  <c r="D7" i="344"/>
  <c r="N6" i="344"/>
  <c r="K6" i="344"/>
  <c r="K12" i="344" s="1"/>
  <c r="G6" i="344"/>
  <c r="D6" i="344"/>
  <c r="D12" i="344" s="1"/>
  <c r="P7" i="343"/>
  <c r="R12" i="343"/>
  <c r="N11" i="343"/>
  <c r="K11" i="343"/>
  <c r="G11" i="343"/>
  <c r="D11" i="343"/>
  <c r="N10" i="343"/>
  <c r="K10" i="343"/>
  <c r="G10" i="343"/>
  <c r="D10" i="343"/>
  <c r="N9" i="343"/>
  <c r="K9" i="343"/>
  <c r="G9" i="343"/>
  <c r="D9" i="343"/>
  <c r="N8" i="343"/>
  <c r="K8" i="343"/>
  <c r="H8" i="343"/>
  <c r="G8" i="343"/>
  <c r="D8" i="343"/>
  <c r="N7" i="343"/>
  <c r="K7" i="343"/>
  <c r="G7" i="343"/>
  <c r="D7" i="343"/>
  <c r="N6" i="343"/>
  <c r="K6" i="343"/>
  <c r="G6" i="343"/>
  <c r="D6" i="343"/>
  <c r="P7" i="342"/>
  <c r="R12" i="342"/>
  <c r="N11" i="342"/>
  <c r="K11" i="342"/>
  <c r="G11" i="342"/>
  <c r="D11" i="342"/>
  <c r="N10" i="342"/>
  <c r="K10" i="342"/>
  <c r="G10" i="342"/>
  <c r="D10" i="342"/>
  <c r="N9" i="342"/>
  <c r="K9" i="342"/>
  <c r="G9" i="342"/>
  <c r="D9" i="342"/>
  <c r="N8" i="342"/>
  <c r="K8" i="342"/>
  <c r="H8" i="342"/>
  <c r="G8" i="342"/>
  <c r="D8" i="342"/>
  <c r="N7" i="342"/>
  <c r="K7" i="342"/>
  <c r="G7" i="342"/>
  <c r="D7" i="342"/>
  <c r="N6" i="342"/>
  <c r="K6" i="342"/>
  <c r="G6" i="342"/>
  <c r="G12" i="342" s="1"/>
  <c r="D6" i="342"/>
  <c r="P7" i="341"/>
  <c r="R12" i="341"/>
  <c r="N11" i="341"/>
  <c r="K11" i="341"/>
  <c r="G11" i="341"/>
  <c r="D11" i="341"/>
  <c r="N10" i="341"/>
  <c r="K10" i="341"/>
  <c r="G10" i="341"/>
  <c r="D10" i="341"/>
  <c r="N9" i="341"/>
  <c r="K9" i="341"/>
  <c r="G9" i="341"/>
  <c r="D9" i="341"/>
  <c r="N8" i="341"/>
  <c r="K8" i="341"/>
  <c r="H8" i="341"/>
  <c r="G8" i="341"/>
  <c r="D8" i="341"/>
  <c r="N7" i="341"/>
  <c r="K7" i="341"/>
  <c r="G7" i="341"/>
  <c r="D7" i="341"/>
  <c r="N6" i="341"/>
  <c r="K6" i="341"/>
  <c r="G6" i="341"/>
  <c r="D6" i="341"/>
  <c r="P7" i="340"/>
  <c r="R12" i="340"/>
  <c r="N11" i="340"/>
  <c r="K11" i="340"/>
  <c r="G11" i="340"/>
  <c r="D11" i="340"/>
  <c r="N10" i="340"/>
  <c r="K10" i="340"/>
  <c r="G10" i="340"/>
  <c r="D10" i="340"/>
  <c r="N9" i="340"/>
  <c r="K9" i="340"/>
  <c r="G9" i="340"/>
  <c r="D9" i="340"/>
  <c r="N8" i="340"/>
  <c r="K8" i="340"/>
  <c r="H8" i="340"/>
  <c r="G8" i="340"/>
  <c r="D8" i="340"/>
  <c r="N7" i="340"/>
  <c r="K7" i="340"/>
  <c r="G7" i="340"/>
  <c r="D7" i="340"/>
  <c r="N6" i="340"/>
  <c r="K6" i="340"/>
  <c r="G6" i="340"/>
  <c r="D6" i="340"/>
  <c r="P7" i="339"/>
  <c r="R12" i="339"/>
  <c r="N11" i="339"/>
  <c r="K11" i="339"/>
  <c r="G11" i="339"/>
  <c r="D11" i="339"/>
  <c r="N10" i="339"/>
  <c r="K10" i="339"/>
  <c r="G10" i="339"/>
  <c r="D10" i="339"/>
  <c r="N9" i="339"/>
  <c r="K9" i="339"/>
  <c r="G9" i="339"/>
  <c r="D9" i="339"/>
  <c r="N8" i="339"/>
  <c r="K8" i="339"/>
  <c r="H8" i="339"/>
  <c r="G8" i="339"/>
  <c r="D8" i="339"/>
  <c r="N7" i="339"/>
  <c r="K7" i="339"/>
  <c r="G7" i="339"/>
  <c r="D7" i="339"/>
  <c r="N6" i="339"/>
  <c r="K6" i="339"/>
  <c r="G6" i="339"/>
  <c r="D6" i="339"/>
  <c r="P7" i="338"/>
  <c r="R12" i="338"/>
  <c r="N11" i="338"/>
  <c r="K11" i="338"/>
  <c r="G11" i="338"/>
  <c r="D11" i="338"/>
  <c r="N10" i="338"/>
  <c r="K10" i="338"/>
  <c r="G10" i="338"/>
  <c r="D10" i="338"/>
  <c r="N9" i="338"/>
  <c r="K9" i="338"/>
  <c r="G9" i="338"/>
  <c r="D9" i="338"/>
  <c r="N8" i="338"/>
  <c r="K8" i="338"/>
  <c r="H8" i="338"/>
  <c r="G8" i="338"/>
  <c r="D8" i="338"/>
  <c r="N7" i="338"/>
  <c r="K7" i="338"/>
  <c r="G7" i="338"/>
  <c r="D7" i="338"/>
  <c r="N6" i="338"/>
  <c r="K6" i="338"/>
  <c r="G6" i="338"/>
  <c r="D6" i="338"/>
  <c r="P7" i="337"/>
  <c r="R12" i="337"/>
  <c r="N11" i="337"/>
  <c r="K11" i="337"/>
  <c r="G11" i="337"/>
  <c r="D11" i="337"/>
  <c r="N10" i="337"/>
  <c r="K10" i="337"/>
  <c r="G10" i="337"/>
  <c r="D10" i="337"/>
  <c r="N9" i="337"/>
  <c r="K9" i="337"/>
  <c r="G9" i="337"/>
  <c r="D9" i="337"/>
  <c r="N8" i="337"/>
  <c r="K8" i="337"/>
  <c r="H8" i="337"/>
  <c r="G8" i="337"/>
  <c r="D8" i="337"/>
  <c r="N7" i="337"/>
  <c r="K7" i="337"/>
  <c r="G7" i="337"/>
  <c r="D7" i="337"/>
  <c r="N6" i="337"/>
  <c r="K6" i="337"/>
  <c r="G6" i="337"/>
  <c r="D6" i="337"/>
  <c r="P7" i="336"/>
  <c r="R12" i="336"/>
  <c r="N11" i="336"/>
  <c r="K11" i="336"/>
  <c r="G11" i="336"/>
  <c r="D11" i="336"/>
  <c r="N10" i="336"/>
  <c r="K10" i="336"/>
  <c r="G10" i="336"/>
  <c r="D10" i="336"/>
  <c r="N9" i="336"/>
  <c r="K9" i="336"/>
  <c r="G9" i="336"/>
  <c r="D9" i="336"/>
  <c r="N8" i="336"/>
  <c r="K8" i="336"/>
  <c r="H8" i="336"/>
  <c r="G8" i="336"/>
  <c r="D8" i="336"/>
  <c r="N7" i="336"/>
  <c r="K7" i="336"/>
  <c r="G7" i="336"/>
  <c r="D7" i="336"/>
  <c r="N6" i="336"/>
  <c r="K6" i="336"/>
  <c r="G6" i="336"/>
  <c r="D6" i="336"/>
  <c r="P7" i="335"/>
  <c r="R12" i="335"/>
  <c r="N11" i="335"/>
  <c r="K11" i="335"/>
  <c r="G11" i="335"/>
  <c r="D11" i="335"/>
  <c r="N10" i="335"/>
  <c r="K10" i="335"/>
  <c r="G10" i="335"/>
  <c r="D10" i="335"/>
  <c r="N9" i="335"/>
  <c r="K9" i="335"/>
  <c r="G9" i="335"/>
  <c r="D9" i="335"/>
  <c r="N8" i="335"/>
  <c r="K8" i="335"/>
  <c r="H8" i="335"/>
  <c r="G8" i="335"/>
  <c r="D8" i="335"/>
  <c r="N7" i="335"/>
  <c r="K7" i="335"/>
  <c r="G7" i="335"/>
  <c r="D7" i="335"/>
  <c r="N6" i="335"/>
  <c r="K6" i="335"/>
  <c r="G6" i="335"/>
  <c r="D6" i="335"/>
  <c r="P7" i="334"/>
  <c r="R12" i="334"/>
  <c r="N11" i="334"/>
  <c r="K11" i="334"/>
  <c r="G11" i="334"/>
  <c r="D11" i="334"/>
  <c r="N10" i="334"/>
  <c r="K10" i="334"/>
  <c r="G10" i="334"/>
  <c r="D10" i="334"/>
  <c r="N9" i="334"/>
  <c r="K9" i="334"/>
  <c r="G9" i="334"/>
  <c r="D9" i="334"/>
  <c r="N8" i="334"/>
  <c r="K8" i="334"/>
  <c r="H8" i="334"/>
  <c r="G8" i="334"/>
  <c r="D8" i="334"/>
  <c r="N7" i="334"/>
  <c r="K7" i="334"/>
  <c r="G7" i="334"/>
  <c r="D7" i="334"/>
  <c r="N6" i="334"/>
  <c r="K6" i="334"/>
  <c r="G6" i="334"/>
  <c r="D6" i="334"/>
  <c r="P7" i="333"/>
  <c r="M2" i="367" l="1"/>
  <c r="L13" i="365"/>
  <c r="E13" i="365"/>
  <c r="Q14" i="365" s="1"/>
  <c r="E13" i="364"/>
  <c r="Q14" i="364" s="1"/>
  <c r="N15" i="364" s="1"/>
  <c r="M2" i="364" s="1"/>
  <c r="P6" i="363"/>
  <c r="P12" i="363" s="1"/>
  <c r="Q13" i="363" s="1"/>
  <c r="E13" i="363"/>
  <c r="Q14" i="363" s="1"/>
  <c r="P6" i="362"/>
  <c r="P12" i="362" s="1"/>
  <c r="Q13" i="362" s="1"/>
  <c r="N15" i="362" s="1"/>
  <c r="M2" i="362" s="1"/>
  <c r="P6" i="361"/>
  <c r="P12" i="361" s="1"/>
  <c r="Q13" i="361" s="1"/>
  <c r="N15" i="361" s="1"/>
  <c r="M2" i="361" s="1"/>
  <c r="L13" i="360"/>
  <c r="E13" i="360"/>
  <c r="Q14" i="360" s="1"/>
  <c r="N15" i="360" s="1"/>
  <c r="P6" i="359"/>
  <c r="P12" i="359" s="1"/>
  <c r="Q13" i="359" s="1"/>
  <c r="N15" i="359" s="1"/>
  <c r="M2" i="359" s="1"/>
  <c r="L13" i="358"/>
  <c r="P6" i="358"/>
  <c r="P12" i="358" s="1"/>
  <c r="Q13" i="358" s="1"/>
  <c r="N15" i="358" s="1"/>
  <c r="P6" i="357"/>
  <c r="P12" i="357" s="1"/>
  <c r="Q13" i="357" s="1"/>
  <c r="N15" i="357" s="1"/>
  <c r="M2" i="357" s="1"/>
  <c r="E13" i="356"/>
  <c r="Q14" i="356" s="1"/>
  <c r="P6" i="354"/>
  <c r="P12" i="354" s="1"/>
  <c r="Q13" i="354" s="1"/>
  <c r="E13" i="354"/>
  <c r="Q14" i="354" s="1"/>
  <c r="L13" i="352"/>
  <c r="E13" i="352"/>
  <c r="Q14" i="352" s="1"/>
  <c r="L13" i="351"/>
  <c r="E13" i="351"/>
  <c r="Q14" i="351" s="1"/>
  <c r="N15" i="351" s="1"/>
  <c r="M2" i="351" s="1"/>
  <c r="E13" i="350"/>
  <c r="Q14" i="350" s="1"/>
  <c r="L13" i="349"/>
  <c r="P6" i="349"/>
  <c r="P12" i="349" s="1"/>
  <c r="Q13" i="349" s="1"/>
  <c r="E13" i="349"/>
  <c r="Q14" i="349" s="1"/>
  <c r="P6" i="348"/>
  <c r="P12" i="348" s="1"/>
  <c r="Q13" i="348" s="1"/>
  <c r="E13" i="348"/>
  <c r="Q14" i="348" s="1"/>
  <c r="L13" i="347"/>
  <c r="E13" i="347"/>
  <c r="Q14" i="347" s="1"/>
  <c r="N15" i="347" s="1"/>
  <c r="N15" i="346"/>
  <c r="M2" i="346" s="1"/>
  <c r="K12" i="345"/>
  <c r="D12" i="345"/>
  <c r="P12" i="345"/>
  <c r="Q13" i="345" s="1"/>
  <c r="N12" i="345"/>
  <c r="N12" i="344"/>
  <c r="L13" i="344" s="1"/>
  <c r="E13" i="345"/>
  <c r="Q14" i="345" s="1"/>
  <c r="G12" i="344"/>
  <c r="E13" i="344" s="1"/>
  <c r="Q14" i="344" s="1"/>
  <c r="N12" i="343"/>
  <c r="K12" i="343"/>
  <c r="G12" i="343"/>
  <c r="D12" i="343"/>
  <c r="K12" i="342"/>
  <c r="N12" i="342"/>
  <c r="P6" i="342"/>
  <c r="P12" i="342" s="1"/>
  <c r="Q13" i="342" s="1"/>
  <c r="D12" i="342"/>
  <c r="E13" i="342" s="1"/>
  <c r="Q14" i="342" s="1"/>
  <c r="N12" i="341"/>
  <c r="K12" i="341"/>
  <c r="D12" i="341"/>
  <c r="G12" i="341"/>
  <c r="E13" i="341" s="1"/>
  <c r="Q14" i="341" s="1"/>
  <c r="N12" i="340"/>
  <c r="K12" i="340"/>
  <c r="P6" i="340"/>
  <c r="P12" i="340" s="1"/>
  <c r="Q13" i="340" s="1"/>
  <c r="G12" i="340"/>
  <c r="D12" i="340"/>
  <c r="N12" i="339"/>
  <c r="K12" i="339"/>
  <c r="G12" i="339"/>
  <c r="D12" i="339"/>
  <c r="N12" i="338"/>
  <c r="K12" i="338"/>
  <c r="G12" i="338"/>
  <c r="D12" i="338"/>
  <c r="N12" i="337"/>
  <c r="K12" i="337"/>
  <c r="G12" i="337"/>
  <c r="D12" i="337"/>
  <c r="E13" i="337" s="1"/>
  <c r="Q14" i="337" s="1"/>
  <c r="N12" i="336"/>
  <c r="K12" i="336"/>
  <c r="P6" i="336"/>
  <c r="P12" i="336" s="1"/>
  <c r="Q13" i="336" s="1"/>
  <c r="G12" i="336"/>
  <c r="D12" i="336"/>
  <c r="D12" i="335"/>
  <c r="E13" i="336"/>
  <c r="Q14" i="336" s="1"/>
  <c r="K12" i="335"/>
  <c r="G12" i="335"/>
  <c r="N12" i="335"/>
  <c r="N12" i="334"/>
  <c r="K12" i="334"/>
  <c r="L13" i="334" s="1"/>
  <c r="P6" i="334"/>
  <c r="P12" i="334" s="1"/>
  <c r="Q13" i="334" s="1"/>
  <c r="G12" i="334"/>
  <c r="D12" i="334"/>
  <c r="R12" i="333"/>
  <c r="N11" i="333"/>
  <c r="K11" i="333"/>
  <c r="G11" i="333"/>
  <c r="D11" i="333"/>
  <c r="N10" i="333"/>
  <c r="K10" i="333"/>
  <c r="G10" i="333"/>
  <c r="D10" i="333"/>
  <c r="N9" i="333"/>
  <c r="K9" i="333"/>
  <c r="G9" i="333"/>
  <c r="D9" i="333"/>
  <c r="N8" i="333"/>
  <c r="K8" i="333"/>
  <c r="H8" i="333"/>
  <c r="G8" i="333"/>
  <c r="D8" i="333"/>
  <c r="N7" i="333"/>
  <c r="K7" i="333"/>
  <c r="G7" i="333"/>
  <c r="D7" i="333"/>
  <c r="N6" i="333"/>
  <c r="K6" i="333"/>
  <c r="G6" i="333"/>
  <c r="D6" i="333"/>
  <c r="P7" i="332"/>
  <c r="R12" i="332"/>
  <c r="N11" i="332"/>
  <c r="K11" i="332"/>
  <c r="G11" i="332"/>
  <c r="D11" i="332"/>
  <c r="N10" i="332"/>
  <c r="K10" i="332"/>
  <c r="G10" i="332"/>
  <c r="D10" i="332"/>
  <c r="N9" i="332"/>
  <c r="K9" i="332"/>
  <c r="G9" i="332"/>
  <c r="D9" i="332"/>
  <c r="N8" i="332"/>
  <c r="K8" i="332"/>
  <c r="H8" i="332"/>
  <c r="G8" i="332"/>
  <c r="D8" i="332"/>
  <c r="N7" i="332"/>
  <c r="K7" i="332"/>
  <c r="G7" i="332"/>
  <c r="D7" i="332"/>
  <c r="N6" i="332"/>
  <c r="K6" i="332"/>
  <c r="G6" i="332"/>
  <c r="D6" i="332"/>
  <c r="P7" i="331"/>
  <c r="R12" i="331"/>
  <c r="N11" i="331"/>
  <c r="K11" i="331"/>
  <c r="G11" i="331"/>
  <c r="D11" i="331"/>
  <c r="N10" i="331"/>
  <c r="K10" i="331"/>
  <c r="G10" i="331"/>
  <c r="D10" i="331"/>
  <c r="N9" i="331"/>
  <c r="K9" i="331"/>
  <c r="G9" i="331"/>
  <c r="D9" i="331"/>
  <c r="N8" i="331"/>
  <c r="K8" i="331"/>
  <c r="H8" i="331"/>
  <c r="G8" i="331"/>
  <c r="D8" i="331"/>
  <c r="N7" i="331"/>
  <c r="K7" i="331"/>
  <c r="G7" i="331"/>
  <c r="D7" i="331"/>
  <c r="N6" i="331"/>
  <c r="K6" i="331"/>
  <c r="G6" i="331"/>
  <c r="D6" i="331"/>
  <c r="P7" i="330"/>
  <c r="R12" i="330"/>
  <c r="N11" i="330"/>
  <c r="K11" i="330"/>
  <c r="G11" i="330"/>
  <c r="D11" i="330"/>
  <c r="N10" i="330"/>
  <c r="K10" i="330"/>
  <c r="G10" i="330"/>
  <c r="D10" i="330"/>
  <c r="N9" i="330"/>
  <c r="K9" i="330"/>
  <c r="G9" i="330"/>
  <c r="D9" i="330"/>
  <c r="N8" i="330"/>
  <c r="K8" i="330"/>
  <c r="H8" i="330"/>
  <c r="G8" i="330"/>
  <c r="D8" i="330"/>
  <c r="N7" i="330"/>
  <c r="K7" i="330"/>
  <c r="G7" i="330"/>
  <c r="D7" i="330"/>
  <c r="N6" i="330"/>
  <c r="K6" i="330"/>
  <c r="G6" i="330"/>
  <c r="D6" i="330"/>
  <c r="P7" i="329"/>
  <c r="R12" i="329"/>
  <c r="N11" i="329"/>
  <c r="K11" i="329"/>
  <c r="G11" i="329"/>
  <c r="D11" i="329"/>
  <c r="N10" i="329"/>
  <c r="K10" i="329"/>
  <c r="G10" i="329"/>
  <c r="D10" i="329"/>
  <c r="N9" i="329"/>
  <c r="K9" i="329"/>
  <c r="G9" i="329"/>
  <c r="D9" i="329"/>
  <c r="N8" i="329"/>
  <c r="K8" i="329"/>
  <c r="H8" i="329"/>
  <c r="G8" i="329"/>
  <c r="D8" i="329"/>
  <c r="N7" i="329"/>
  <c r="K7" i="329"/>
  <c r="G7" i="329"/>
  <c r="D7" i="329"/>
  <c r="N6" i="329"/>
  <c r="K6" i="329"/>
  <c r="G6" i="329"/>
  <c r="D6" i="329"/>
  <c r="P7" i="328"/>
  <c r="R12" i="328"/>
  <c r="N11" i="328"/>
  <c r="K11" i="328"/>
  <c r="G11" i="328"/>
  <c r="D11" i="328"/>
  <c r="N10" i="328"/>
  <c r="K10" i="328"/>
  <c r="G10" i="328"/>
  <c r="D10" i="328"/>
  <c r="N9" i="328"/>
  <c r="K9" i="328"/>
  <c r="G9" i="328"/>
  <c r="D9" i="328"/>
  <c r="N8" i="328"/>
  <c r="K8" i="328"/>
  <c r="H8" i="328"/>
  <c r="G8" i="328"/>
  <c r="D8" i="328"/>
  <c r="N7" i="328"/>
  <c r="K7" i="328"/>
  <c r="G7" i="328"/>
  <c r="D7" i="328"/>
  <c r="N6" i="328"/>
  <c r="K6" i="328"/>
  <c r="G6" i="328"/>
  <c r="D6" i="328"/>
  <c r="P6" i="327"/>
  <c r="P7" i="327"/>
  <c r="R12" i="327"/>
  <c r="N11" i="327"/>
  <c r="K11" i="327"/>
  <c r="G11" i="327"/>
  <c r="D11" i="327"/>
  <c r="N10" i="327"/>
  <c r="K10" i="327"/>
  <c r="G10" i="327"/>
  <c r="D10" i="327"/>
  <c r="N9" i="327"/>
  <c r="K9" i="327"/>
  <c r="G9" i="327"/>
  <c r="D9" i="327"/>
  <c r="N8" i="327"/>
  <c r="K8" i="327"/>
  <c r="H8" i="327"/>
  <c r="G8" i="327"/>
  <c r="D8" i="327"/>
  <c r="N7" i="327"/>
  <c r="K7" i="327"/>
  <c r="G7" i="327"/>
  <c r="D7" i="327"/>
  <c r="N6" i="327"/>
  <c r="K6" i="327"/>
  <c r="G6" i="327"/>
  <c r="D6" i="327"/>
  <c r="P7" i="326"/>
  <c r="R12" i="326"/>
  <c r="N11" i="326"/>
  <c r="K11" i="326"/>
  <c r="G11" i="326"/>
  <c r="D11" i="326"/>
  <c r="N10" i="326"/>
  <c r="K10" i="326"/>
  <c r="G10" i="326"/>
  <c r="D10" i="326"/>
  <c r="N9" i="326"/>
  <c r="K9" i="326"/>
  <c r="G9" i="326"/>
  <c r="D9" i="326"/>
  <c r="N8" i="326"/>
  <c r="K8" i="326"/>
  <c r="H8" i="326"/>
  <c r="G8" i="326"/>
  <c r="D8" i="326"/>
  <c r="N7" i="326"/>
  <c r="K7" i="326"/>
  <c r="G7" i="326"/>
  <c r="D7" i="326"/>
  <c r="N6" i="326"/>
  <c r="K6" i="326"/>
  <c r="G6" i="326"/>
  <c r="D6" i="326"/>
  <c r="P7" i="325"/>
  <c r="R12" i="325"/>
  <c r="N11" i="325"/>
  <c r="K11" i="325"/>
  <c r="G11" i="325"/>
  <c r="D11" i="325"/>
  <c r="N10" i="325"/>
  <c r="K10" i="325"/>
  <c r="G10" i="325"/>
  <c r="D10" i="325"/>
  <c r="N9" i="325"/>
  <c r="K9" i="325"/>
  <c r="G9" i="325"/>
  <c r="D9" i="325"/>
  <c r="N8" i="325"/>
  <c r="K8" i="325"/>
  <c r="H8" i="325"/>
  <c r="G8" i="325"/>
  <c r="D8" i="325"/>
  <c r="N7" i="325"/>
  <c r="K7" i="325"/>
  <c r="G7" i="325"/>
  <c r="D7" i="325"/>
  <c r="N6" i="325"/>
  <c r="K6" i="325"/>
  <c r="G6" i="325"/>
  <c r="G12" i="325" s="1"/>
  <c r="D6" i="325"/>
  <c r="D12" i="325" s="1"/>
  <c r="P7" i="324"/>
  <c r="R12" i="324"/>
  <c r="N11" i="324"/>
  <c r="K11" i="324"/>
  <c r="G11" i="324"/>
  <c r="D11" i="324"/>
  <c r="N10" i="324"/>
  <c r="K10" i="324"/>
  <c r="G10" i="324"/>
  <c r="D10" i="324"/>
  <c r="N9" i="324"/>
  <c r="K9" i="324"/>
  <c r="G9" i="324"/>
  <c r="D9" i="324"/>
  <c r="N8" i="324"/>
  <c r="N12" i="324" s="1"/>
  <c r="K8" i="324"/>
  <c r="H8" i="324"/>
  <c r="G8" i="324"/>
  <c r="D8" i="324"/>
  <c r="N7" i="324"/>
  <c r="K7" i="324"/>
  <c r="G7" i="324"/>
  <c r="D7" i="324"/>
  <c r="N6" i="324"/>
  <c r="K6" i="324"/>
  <c r="G6" i="324"/>
  <c r="D6" i="324"/>
  <c r="P7" i="323"/>
  <c r="R12" i="323"/>
  <c r="N11" i="323"/>
  <c r="K11" i="323"/>
  <c r="G11" i="323"/>
  <c r="D11" i="323"/>
  <c r="N10" i="323"/>
  <c r="K10" i="323"/>
  <c r="G10" i="323"/>
  <c r="D10" i="323"/>
  <c r="N9" i="323"/>
  <c r="K9" i="323"/>
  <c r="G9" i="323"/>
  <c r="D9" i="323"/>
  <c r="N8" i="323"/>
  <c r="K8" i="323"/>
  <c r="H8" i="323"/>
  <c r="G8" i="323"/>
  <c r="D8" i="323"/>
  <c r="N7" i="323"/>
  <c r="K7" i="323"/>
  <c r="G7" i="323"/>
  <c r="D7" i="323"/>
  <c r="N6" i="323"/>
  <c r="K6" i="323"/>
  <c r="G6" i="323"/>
  <c r="G12" i="323" s="1"/>
  <c r="D6" i="323"/>
  <c r="P7" i="322"/>
  <c r="R12" i="322"/>
  <c r="N11" i="322"/>
  <c r="K11" i="322"/>
  <c r="G11" i="322"/>
  <c r="D11" i="322"/>
  <c r="N10" i="322"/>
  <c r="K10" i="322"/>
  <c r="G10" i="322"/>
  <c r="D10" i="322"/>
  <c r="N9" i="322"/>
  <c r="K9" i="322"/>
  <c r="G9" i="322"/>
  <c r="D9" i="322"/>
  <c r="N8" i="322"/>
  <c r="N12" i="322" s="1"/>
  <c r="K8" i="322"/>
  <c r="H8" i="322"/>
  <c r="G8" i="322"/>
  <c r="D8" i="322"/>
  <c r="N7" i="322"/>
  <c r="K7" i="322"/>
  <c r="G7" i="322"/>
  <c r="D7" i="322"/>
  <c r="N6" i="322"/>
  <c r="K6" i="322"/>
  <c r="G6" i="322"/>
  <c r="G12" i="322" s="1"/>
  <c r="D6" i="322"/>
  <c r="D12" i="322" s="1"/>
  <c r="P7" i="321"/>
  <c r="R12" i="321"/>
  <c r="N11" i="321"/>
  <c r="K11" i="321"/>
  <c r="G11" i="321"/>
  <c r="D11" i="321"/>
  <c r="N10" i="321"/>
  <c r="K10" i="321"/>
  <c r="G10" i="321"/>
  <c r="D10" i="321"/>
  <c r="N9" i="321"/>
  <c r="K9" i="321"/>
  <c r="G9" i="321"/>
  <c r="D9" i="321"/>
  <c r="N8" i="321"/>
  <c r="N12" i="321" s="1"/>
  <c r="K8" i="321"/>
  <c r="H8" i="321"/>
  <c r="G8" i="321"/>
  <c r="D8" i="321"/>
  <c r="N7" i="321"/>
  <c r="K7" i="321"/>
  <c r="G7" i="321"/>
  <c r="D7" i="321"/>
  <c r="N6" i="321"/>
  <c r="K6" i="321"/>
  <c r="G6" i="321"/>
  <c r="D6" i="321"/>
  <c r="P7" i="320"/>
  <c r="R12" i="320"/>
  <c r="N11" i="320"/>
  <c r="K11" i="320"/>
  <c r="G11" i="320"/>
  <c r="D11" i="320"/>
  <c r="N10" i="320"/>
  <c r="K10" i="320"/>
  <c r="G10" i="320"/>
  <c r="D10" i="320"/>
  <c r="N9" i="320"/>
  <c r="K9" i="320"/>
  <c r="G9" i="320"/>
  <c r="D9" i="320"/>
  <c r="N8" i="320"/>
  <c r="N12" i="320" s="1"/>
  <c r="K8" i="320"/>
  <c r="H8" i="320"/>
  <c r="G8" i="320"/>
  <c r="D8" i="320"/>
  <c r="N7" i="320"/>
  <c r="K7" i="320"/>
  <c r="G7" i="320"/>
  <c r="D7" i="320"/>
  <c r="N6" i="320"/>
  <c r="K6" i="320"/>
  <c r="G6" i="320"/>
  <c r="G12" i="320" s="1"/>
  <c r="D6" i="320"/>
  <c r="P7" i="319"/>
  <c r="R12" i="319"/>
  <c r="N11" i="319"/>
  <c r="K11" i="319"/>
  <c r="G11" i="319"/>
  <c r="D11" i="319"/>
  <c r="N10" i="319"/>
  <c r="K10" i="319"/>
  <c r="G10" i="319"/>
  <c r="D10" i="319"/>
  <c r="N9" i="319"/>
  <c r="K9" i="319"/>
  <c r="G9" i="319"/>
  <c r="D9" i="319"/>
  <c r="N8" i="319"/>
  <c r="K8" i="319"/>
  <c r="H8" i="319"/>
  <c r="G8" i="319"/>
  <c r="D8" i="319"/>
  <c r="N7" i="319"/>
  <c r="K7" i="319"/>
  <c r="G7" i="319"/>
  <c r="D7" i="319"/>
  <c r="N6" i="319"/>
  <c r="K6" i="319"/>
  <c r="G6" i="319"/>
  <c r="G12" i="319" s="1"/>
  <c r="D6" i="319"/>
  <c r="P7" i="318"/>
  <c r="R12" i="318"/>
  <c r="N11" i="318"/>
  <c r="K11" i="318"/>
  <c r="G11" i="318"/>
  <c r="D11" i="318"/>
  <c r="N10" i="318"/>
  <c r="K10" i="318"/>
  <c r="G10" i="318"/>
  <c r="D10" i="318"/>
  <c r="N9" i="318"/>
  <c r="K9" i="318"/>
  <c r="G9" i="318"/>
  <c r="D9" i="318"/>
  <c r="N8" i="318"/>
  <c r="K8" i="318"/>
  <c r="H8" i="318"/>
  <c r="G8" i="318"/>
  <c r="D8" i="318"/>
  <c r="D12" i="318" s="1"/>
  <c r="N7" i="318"/>
  <c r="K7" i="318"/>
  <c r="G7" i="318"/>
  <c r="D7" i="318"/>
  <c r="N6" i="318"/>
  <c r="K6" i="318"/>
  <c r="G6" i="318"/>
  <c r="D6" i="318"/>
  <c r="P7" i="317"/>
  <c r="R12" i="317"/>
  <c r="N11" i="317"/>
  <c r="K11" i="317"/>
  <c r="G11" i="317"/>
  <c r="D11" i="317"/>
  <c r="N10" i="317"/>
  <c r="K10" i="317"/>
  <c r="G10" i="317"/>
  <c r="D10" i="317"/>
  <c r="N9" i="317"/>
  <c r="K9" i="317"/>
  <c r="G9" i="317"/>
  <c r="D9" i="317"/>
  <c r="N8" i="317"/>
  <c r="K8" i="317"/>
  <c r="H8" i="317"/>
  <c r="G8" i="317"/>
  <c r="D8" i="317"/>
  <c r="N7" i="317"/>
  <c r="K7" i="317"/>
  <c r="G7" i="317"/>
  <c r="D7" i="317"/>
  <c r="N6" i="317"/>
  <c r="K6" i="317"/>
  <c r="K12" i="317" s="1"/>
  <c r="G6" i="317"/>
  <c r="D6" i="317"/>
  <c r="P7" i="316"/>
  <c r="R12" i="316"/>
  <c r="N11" i="316"/>
  <c r="K11" i="316"/>
  <c r="G11" i="316"/>
  <c r="D11" i="316"/>
  <c r="N10" i="316"/>
  <c r="K10" i="316"/>
  <c r="G10" i="316"/>
  <c r="D10" i="316"/>
  <c r="N9" i="316"/>
  <c r="K9" i="316"/>
  <c r="G9" i="316"/>
  <c r="D9" i="316"/>
  <c r="N8" i="316"/>
  <c r="K8" i="316"/>
  <c r="H8" i="316"/>
  <c r="G8" i="316"/>
  <c r="D8" i="316"/>
  <c r="N7" i="316"/>
  <c r="K7" i="316"/>
  <c r="G7" i="316"/>
  <c r="D7" i="316"/>
  <c r="N6" i="316"/>
  <c r="K6" i="316"/>
  <c r="K12" i="316" s="1"/>
  <c r="G6" i="316"/>
  <c r="D6" i="316"/>
  <c r="P7" i="315"/>
  <c r="R12" i="315"/>
  <c r="N11" i="315"/>
  <c r="K11" i="315"/>
  <c r="G11" i="315"/>
  <c r="D11" i="315"/>
  <c r="N10" i="315"/>
  <c r="K10" i="315"/>
  <c r="G10" i="315"/>
  <c r="D10" i="315"/>
  <c r="N9" i="315"/>
  <c r="K9" i="315"/>
  <c r="G9" i="315"/>
  <c r="D9" i="315"/>
  <c r="N8" i="315"/>
  <c r="K8" i="315"/>
  <c r="H8" i="315"/>
  <c r="G8" i="315"/>
  <c r="D8" i="315"/>
  <c r="N7" i="315"/>
  <c r="K7" i="315"/>
  <c r="G7" i="315"/>
  <c r="D7" i="315"/>
  <c r="N6" i="315"/>
  <c r="K6" i="315"/>
  <c r="G6" i="315"/>
  <c r="D6" i="315"/>
  <c r="P7" i="314"/>
  <c r="R12" i="314"/>
  <c r="N11" i="314"/>
  <c r="K11" i="314"/>
  <c r="G11" i="314"/>
  <c r="D11" i="314"/>
  <c r="N10" i="314"/>
  <c r="K10" i="314"/>
  <c r="G10" i="314"/>
  <c r="D10" i="314"/>
  <c r="N9" i="314"/>
  <c r="K9" i="314"/>
  <c r="G9" i="314"/>
  <c r="D9" i="314"/>
  <c r="N8" i="314"/>
  <c r="K8" i="314"/>
  <c r="H8" i="314"/>
  <c r="G8" i="314"/>
  <c r="D8" i="314"/>
  <c r="N7" i="314"/>
  <c r="K7" i="314"/>
  <c r="G7" i="314"/>
  <c r="D7" i="314"/>
  <c r="N6" i="314"/>
  <c r="K6" i="314"/>
  <c r="G6" i="314"/>
  <c r="D6" i="314"/>
  <c r="P7" i="313"/>
  <c r="R12" i="313"/>
  <c r="N11" i="313"/>
  <c r="K11" i="313"/>
  <c r="G11" i="313"/>
  <c r="D11" i="313"/>
  <c r="N10" i="313"/>
  <c r="K10" i="313"/>
  <c r="G10" i="313"/>
  <c r="D10" i="313"/>
  <c r="N9" i="313"/>
  <c r="K9" i="313"/>
  <c r="G9" i="313"/>
  <c r="D9" i="313"/>
  <c r="N8" i="313"/>
  <c r="K8" i="313"/>
  <c r="H8" i="313"/>
  <c r="G8" i="313"/>
  <c r="D8" i="313"/>
  <c r="D12" i="313" s="1"/>
  <c r="N7" i="313"/>
  <c r="K7" i="313"/>
  <c r="G7" i="313"/>
  <c r="D7" i="313"/>
  <c r="N6" i="313"/>
  <c r="K6" i="313"/>
  <c r="G6" i="313"/>
  <c r="D6" i="313"/>
  <c r="P7" i="312"/>
  <c r="R12" i="312"/>
  <c r="N11" i="312"/>
  <c r="K11" i="312"/>
  <c r="G11" i="312"/>
  <c r="D11" i="312"/>
  <c r="N10" i="312"/>
  <c r="K10" i="312"/>
  <c r="G10" i="312"/>
  <c r="D10" i="312"/>
  <c r="N9" i="312"/>
  <c r="K9" i="312"/>
  <c r="G9" i="312"/>
  <c r="D9" i="312"/>
  <c r="N8" i="312"/>
  <c r="K8" i="312"/>
  <c r="H8" i="312"/>
  <c r="G8" i="312"/>
  <c r="D8" i="312"/>
  <c r="N7" i="312"/>
  <c r="K7" i="312"/>
  <c r="G7" i="312"/>
  <c r="D7" i="312"/>
  <c r="N6" i="312"/>
  <c r="K6" i="312"/>
  <c r="G6" i="312"/>
  <c r="G12" i="312" s="1"/>
  <c r="D6" i="312"/>
  <c r="P7" i="311"/>
  <c r="R12" i="311"/>
  <c r="N11" i="311"/>
  <c r="K11" i="311"/>
  <c r="G11" i="311"/>
  <c r="D11" i="311"/>
  <c r="N10" i="311"/>
  <c r="K10" i="311"/>
  <c r="G10" i="311"/>
  <c r="D10" i="311"/>
  <c r="N9" i="311"/>
  <c r="K9" i="311"/>
  <c r="G9" i="311"/>
  <c r="D9" i="311"/>
  <c r="N8" i="311"/>
  <c r="K8" i="311"/>
  <c r="H8" i="311"/>
  <c r="G8" i="311"/>
  <c r="D8" i="311"/>
  <c r="N7" i="311"/>
  <c r="K7" i="311"/>
  <c r="G7" i="311"/>
  <c r="D7" i="311"/>
  <c r="N6" i="311"/>
  <c r="K6" i="311"/>
  <c r="G6" i="311"/>
  <c r="G12" i="311" s="1"/>
  <c r="D6" i="311"/>
  <c r="P7" i="310"/>
  <c r="R12" i="310"/>
  <c r="N11" i="310"/>
  <c r="K11" i="310"/>
  <c r="G11" i="310"/>
  <c r="D11" i="310"/>
  <c r="N10" i="310"/>
  <c r="K10" i="310"/>
  <c r="G10" i="310"/>
  <c r="D10" i="310"/>
  <c r="N9" i="310"/>
  <c r="K9" i="310"/>
  <c r="G9" i="310"/>
  <c r="D9" i="310"/>
  <c r="N8" i="310"/>
  <c r="K8" i="310"/>
  <c r="H8" i="310"/>
  <c r="G8" i="310"/>
  <c r="D8" i="310"/>
  <c r="N7" i="310"/>
  <c r="K7" i="310"/>
  <c r="G7" i="310"/>
  <c r="D7" i="310"/>
  <c r="N6" i="310"/>
  <c r="K6" i="310"/>
  <c r="G6" i="310"/>
  <c r="G12" i="310" s="1"/>
  <c r="D6" i="310"/>
  <c r="D12" i="310" s="1"/>
  <c r="P7" i="309"/>
  <c r="R12" i="309"/>
  <c r="N11" i="309"/>
  <c r="K11" i="309"/>
  <c r="G11" i="309"/>
  <c r="D11" i="309"/>
  <c r="N10" i="309"/>
  <c r="K10" i="309"/>
  <c r="G10" i="309"/>
  <c r="D10" i="309"/>
  <c r="N9" i="309"/>
  <c r="K9" i="309"/>
  <c r="G9" i="309"/>
  <c r="D9" i="309"/>
  <c r="N8" i="309"/>
  <c r="K8" i="309"/>
  <c r="H8" i="309"/>
  <c r="G8" i="309"/>
  <c r="D8" i="309"/>
  <c r="N7" i="309"/>
  <c r="K7" i="309"/>
  <c r="G7" i="309"/>
  <c r="D7" i="309"/>
  <c r="N6" i="309"/>
  <c r="K6" i="309"/>
  <c r="K12" i="309" s="1"/>
  <c r="G6" i="309"/>
  <c r="D6" i="309"/>
  <c r="P7" i="308"/>
  <c r="R12" i="308"/>
  <c r="N11" i="308"/>
  <c r="K11" i="308"/>
  <c r="G11" i="308"/>
  <c r="D11" i="308"/>
  <c r="N10" i="308"/>
  <c r="K10" i="308"/>
  <c r="G10" i="308"/>
  <c r="D10" i="308"/>
  <c r="N9" i="308"/>
  <c r="K9" i="308"/>
  <c r="G9" i="308"/>
  <c r="D9" i="308"/>
  <c r="N8" i="308"/>
  <c r="K8" i="308"/>
  <c r="H8" i="308"/>
  <c r="G8" i="308"/>
  <c r="D8" i="308"/>
  <c r="N7" i="308"/>
  <c r="K7" i="308"/>
  <c r="G7" i="308"/>
  <c r="D7" i="308"/>
  <c r="N6" i="308"/>
  <c r="K6" i="308"/>
  <c r="G6" i="308"/>
  <c r="D6" i="308"/>
  <c r="P7" i="307"/>
  <c r="R12" i="307"/>
  <c r="N11" i="307"/>
  <c r="K11" i="307"/>
  <c r="G11" i="307"/>
  <c r="D11" i="307"/>
  <c r="N10" i="307"/>
  <c r="K10" i="307"/>
  <c r="G10" i="307"/>
  <c r="D10" i="307"/>
  <c r="N9" i="307"/>
  <c r="K9" i="307"/>
  <c r="G9" i="307"/>
  <c r="D9" i="307"/>
  <c r="N8" i="307"/>
  <c r="K8" i="307"/>
  <c r="H8" i="307"/>
  <c r="G8" i="307"/>
  <c r="D8" i="307"/>
  <c r="N7" i="307"/>
  <c r="K7" i="307"/>
  <c r="G7" i="307"/>
  <c r="D7" i="307"/>
  <c r="N6" i="307"/>
  <c r="K6" i="307"/>
  <c r="G6" i="307"/>
  <c r="G12" i="307" s="1"/>
  <c r="D6" i="307"/>
  <c r="P7" i="306"/>
  <c r="R12" i="306"/>
  <c r="N11" i="306"/>
  <c r="K11" i="306"/>
  <c r="G11" i="306"/>
  <c r="D11" i="306"/>
  <c r="N10" i="306"/>
  <c r="K10" i="306"/>
  <c r="G10" i="306"/>
  <c r="D10" i="306"/>
  <c r="N9" i="306"/>
  <c r="K9" i="306"/>
  <c r="G9" i="306"/>
  <c r="D9" i="306"/>
  <c r="N8" i="306"/>
  <c r="N12" i="306" s="1"/>
  <c r="K8" i="306"/>
  <c r="H8" i="306"/>
  <c r="G8" i="306"/>
  <c r="D8" i="306"/>
  <c r="N7" i="306"/>
  <c r="K7" i="306"/>
  <c r="G7" i="306"/>
  <c r="D7" i="306"/>
  <c r="N6" i="306"/>
  <c r="K6" i="306"/>
  <c r="G6" i="306"/>
  <c r="D6" i="306"/>
  <c r="P7" i="305"/>
  <c r="R12" i="305"/>
  <c r="N11" i="305"/>
  <c r="K11" i="305"/>
  <c r="G11" i="305"/>
  <c r="D11" i="305"/>
  <c r="N10" i="305"/>
  <c r="K10" i="305"/>
  <c r="G10" i="305"/>
  <c r="D10" i="305"/>
  <c r="N9" i="305"/>
  <c r="K9" i="305"/>
  <c r="G9" i="305"/>
  <c r="D9" i="305"/>
  <c r="N8" i="305"/>
  <c r="K8" i="305"/>
  <c r="H8" i="305"/>
  <c r="G8" i="305"/>
  <c r="D8" i="305"/>
  <c r="N7" i="305"/>
  <c r="K7" i="305"/>
  <c r="G7" i="305"/>
  <c r="D7" i="305"/>
  <c r="N6" i="305"/>
  <c r="K6" i="305"/>
  <c r="G6" i="305"/>
  <c r="D6" i="305"/>
  <c r="D12" i="305" s="1"/>
  <c r="P7" i="304"/>
  <c r="R12" i="304"/>
  <c r="N11" i="304"/>
  <c r="K11" i="304"/>
  <c r="G11" i="304"/>
  <c r="D11" i="304"/>
  <c r="N10" i="304"/>
  <c r="K10" i="304"/>
  <c r="G10" i="304"/>
  <c r="D10" i="304"/>
  <c r="N9" i="304"/>
  <c r="K9" i="304"/>
  <c r="G9" i="304"/>
  <c r="D9" i="304"/>
  <c r="N8" i="304"/>
  <c r="K8" i="304"/>
  <c r="H8" i="304"/>
  <c r="G8" i="304"/>
  <c r="D8" i="304"/>
  <c r="N7" i="304"/>
  <c r="K7" i="304"/>
  <c r="G7" i="304"/>
  <c r="D7" i="304"/>
  <c r="N6" i="304"/>
  <c r="K6" i="304"/>
  <c r="G6" i="304"/>
  <c r="G12" i="304" s="1"/>
  <c r="D6" i="304"/>
  <c r="P7" i="303"/>
  <c r="R12" i="303"/>
  <c r="N11" i="303"/>
  <c r="K11" i="303"/>
  <c r="G11" i="303"/>
  <c r="D11" i="303"/>
  <c r="N10" i="303"/>
  <c r="K10" i="303"/>
  <c r="G10" i="303"/>
  <c r="D10" i="303"/>
  <c r="N9" i="303"/>
  <c r="K9" i="303"/>
  <c r="G9" i="303"/>
  <c r="D9" i="303"/>
  <c r="N8" i="303"/>
  <c r="K8" i="303"/>
  <c r="H8" i="303"/>
  <c r="G8" i="303"/>
  <c r="D8" i="303"/>
  <c r="D12" i="303" s="1"/>
  <c r="N7" i="303"/>
  <c r="K7" i="303"/>
  <c r="G7" i="303"/>
  <c r="D7" i="303"/>
  <c r="N6" i="303"/>
  <c r="K6" i="303"/>
  <c r="K12" i="303" s="1"/>
  <c r="G6" i="303"/>
  <c r="G12" i="303" s="1"/>
  <c r="D6" i="303"/>
  <c r="P7" i="302"/>
  <c r="R12" i="302"/>
  <c r="N11" i="302"/>
  <c r="K11" i="302"/>
  <c r="G11" i="302"/>
  <c r="D11" i="302"/>
  <c r="N10" i="302"/>
  <c r="K10" i="302"/>
  <c r="G10" i="302"/>
  <c r="D10" i="302"/>
  <c r="N9" i="302"/>
  <c r="K9" i="302"/>
  <c r="G9" i="302"/>
  <c r="D9" i="302"/>
  <c r="N8" i="302"/>
  <c r="N12" i="302" s="1"/>
  <c r="K8" i="302"/>
  <c r="H8" i="302"/>
  <c r="G8" i="302"/>
  <c r="D8" i="302"/>
  <c r="N7" i="302"/>
  <c r="K7" i="302"/>
  <c r="G7" i="302"/>
  <c r="D7" i="302"/>
  <c r="N6" i="302"/>
  <c r="K6" i="302"/>
  <c r="K12" i="302" s="1"/>
  <c r="G6" i="302"/>
  <c r="D6" i="302"/>
  <c r="P7" i="301"/>
  <c r="R12" i="301"/>
  <c r="N11" i="301"/>
  <c r="K11" i="301"/>
  <c r="G11" i="301"/>
  <c r="D11" i="301"/>
  <c r="N10" i="301"/>
  <c r="K10" i="301"/>
  <c r="G10" i="301"/>
  <c r="D10" i="301"/>
  <c r="N9" i="301"/>
  <c r="K9" i="301"/>
  <c r="G9" i="301"/>
  <c r="D9" i="301"/>
  <c r="N8" i="301"/>
  <c r="K8" i="301"/>
  <c r="H8" i="301"/>
  <c r="G8" i="301"/>
  <c r="D8" i="301"/>
  <c r="N7" i="301"/>
  <c r="K7" i="301"/>
  <c r="G7" i="301"/>
  <c r="G12" i="301" s="1"/>
  <c r="D7" i="301"/>
  <c r="N6" i="301"/>
  <c r="K6" i="301"/>
  <c r="K12" i="301" s="1"/>
  <c r="G6" i="301"/>
  <c r="D6" i="301"/>
  <c r="D12" i="301" s="1"/>
  <c r="P7" i="300"/>
  <c r="R12" i="300"/>
  <c r="N11" i="300"/>
  <c r="K11" i="300"/>
  <c r="G11" i="300"/>
  <c r="D11" i="300"/>
  <c r="N10" i="300"/>
  <c r="K10" i="300"/>
  <c r="G10" i="300"/>
  <c r="D10" i="300"/>
  <c r="N9" i="300"/>
  <c r="K9" i="300"/>
  <c r="G9" i="300"/>
  <c r="D9" i="300"/>
  <c r="N8" i="300"/>
  <c r="N12" i="300" s="1"/>
  <c r="K8" i="300"/>
  <c r="H8" i="300"/>
  <c r="G8" i="300"/>
  <c r="D8" i="300"/>
  <c r="N7" i="300"/>
  <c r="K7" i="300"/>
  <c r="G7" i="300"/>
  <c r="D7" i="300"/>
  <c r="N6" i="300"/>
  <c r="K6" i="300"/>
  <c r="G6" i="300"/>
  <c r="G12" i="300" s="1"/>
  <c r="D6" i="300"/>
  <c r="P7" i="299"/>
  <c r="R12" i="299"/>
  <c r="N11" i="299"/>
  <c r="K11" i="299"/>
  <c r="G11" i="299"/>
  <c r="D11" i="299"/>
  <c r="N10" i="299"/>
  <c r="K10" i="299"/>
  <c r="G10" i="299"/>
  <c r="D10" i="299"/>
  <c r="N9" i="299"/>
  <c r="K9" i="299"/>
  <c r="G9" i="299"/>
  <c r="D9" i="299"/>
  <c r="N8" i="299"/>
  <c r="K8" i="299"/>
  <c r="H8" i="299"/>
  <c r="G8" i="299"/>
  <c r="D8" i="299"/>
  <c r="N7" i="299"/>
  <c r="K7" i="299"/>
  <c r="G7" i="299"/>
  <c r="D7" i="299"/>
  <c r="N6" i="299"/>
  <c r="K6" i="299"/>
  <c r="K12" i="299" s="1"/>
  <c r="G6" i="299"/>
  <c r="D6" i="299"/>
  <c r="P7" i="298"/>
  <c r="R12" i="298"/>
  <c r="N11" i="298"/>
  <c r="K11" i="298"/>
  <c r="G11" i="298"/>
  <c r="D11" i="298"/>
  <c r="N10" i="298"/>
  <c r="K10" i="298"/>
  <c r="G10" i="298"/>
  <c r="D10" i="298"/>
  <c r="N9" i="298"/>
  <c r="K9" i="298"/>
  <c r="G9" i="298"/>
  <c r="D9" i="298"/>
  <c r="N8" i="298"/>
  <c r="K8" i="298"/>
  <c r="H8" i="298"/>
  <c r="G8" i="298"/>
  <c r="D8" i="298"/>
  <c r="N7" i="298"/>
  <c r="K7" i="298"/>
  <c r="G7" i="298"/>
  <c r="D7" i="298"/>
  <c r="N6" i="298"/>
  <c r="K6" i="298"/>
  <c r="K12" i="298" s="1"/>
  <c r="G6" i="298"/>
  <c r="D6" i="298"/>
  <c r="P7" i="297"/>
  <c r="R12" i="297"/>
  <c r="N11" i="297"/>
  <c r="K11" i="297"/>
  <c r="G11" i="297"/>
  <c r="D11" i="297"/>
  <c r="N10" i="297"/>
  <c r="K10" i="297"/>
  <c r="G10" i="297"/>
  <c r="D10" i="297"/>
  <c r="N9" i="297"/>
  <c r="K9" i="297"/>
  <c r="G9" i="297"/>
  <c r="D9" i="297"/>
  <c r="N8" i="297"/>
  <c r="K8" i="297"/>
  <c r="H8" i="297"/>
  <c r="G8" i="297"/>
  <c r="D8" i="297"/>
  <c r="N7" i="297"/>
  <c r="K7" i="297"/>
  <c r="G7" i="297"/>
  <c r="D7" i="297"/>
  <c r="N6" i="297"/>
  <c r="K6" i="297"/>
  <c r="K12" i="297" s="1"/>
  <c r="G6" i="297"/>
  <c r="D6" i="297"/>
  <c r="P7" i="296"/>
  <c r="R12" i="296"/>
  <c r="N11" i="296"/>
  <c r="K11" i="296"/>
  <c r="G11" i="296"/>
  <c r="D11" i="296"/>
  <c r="N10" i="296"/>
  <c r="K10" i="296"/>
  <c r="G10" i="296"/>
  <c r="D10" i="296"/>
  <c r="N9" i="296"/>
  <c r="K9" i="296"/>
  <c r="G9" i="296"/>
  <c r="D9" i="296"/>
  <c r="N8" i="296"/>
  <c r="K8" i="296"/>
  <c r="H8" i="296"/>
  <c r="G8" i="296"/>
  <c r="D8" i="296"/>
  <c r="N7" i="296"/>
  <c r="K7" i="296"/>
  <c r="G7" i="296"/>
  <c r="D7" i="296"/>
  <c r="N6" i="296"/>
  <c r="K6" i="296"/>
  <c r="G6" i="296"/>
  <c r="G12" i="296" s="1"/>
  <c r="D6" i="296"/>
  <c r="P7" i="295"/>
  <c r="R12" i="295"/>
  <c r="N11" i="295"/>
  <c r="K11" i="295"/>
  <c r="G11" i="295"/>
  <c r="D11" i="295"/>
  <c r="N10" i="295"/>
  <c r="K10" i="295"/>
  <c r="G10" i="295"/>
  <c r="D10" i="295"/>
  <c r="N9" i="295"/>
  <c r="K9" i="295"/>
  <c r="G9" i="295"/>
  <c r="D9" i="295"/>
  <c r="N8" i="295"/>
  <c r="K8" i="295"/>
  <c r="H8" i="295"/>
  <c r="G8" i="295"/>
  <c r="D8" i="295"/>
  <c r="N7" i="295"/>
  <c r="K7" i="295"/>
  <c r="G7" i="295"/>
  <c r="D7" i="295"/>
  <c r="N6" i="295"/>
  <c r="K6" i="295"/>
  <c r="G6" i="295"/>
  <c r="D6" i="295"/>
  <c r="P7" i="294"/>
  <c r="R12" i="294"/>
  <c r="N11" i="294"/>
  <c r="K11" i="294"/>
  <c r="G11" i="294"/>
  <c r="D11" i="294"/>
  <c r="N10" i="294"/>
  <c r="K10" i="294"/>
  <c r="G10" i="294"/>
  <c r="D10" i="294"/>
  <c r="N9" i="294"/>
  <c r="K9" i="294"/>
  <c r="G9" i="294"/>
  <c r="D9" i="294"/>
  <c r="N8" i="294"/>
  <c r="N12" i="294" s="1"/>
  <c r="K8" i="294"/>
  <c r="H8" i="294"/>
  <c r="G8" i="294"/>
  <c r="D8" i="294"/>
  <c r="N7" i="294"/>
  <c r="K7" i="294"/>
  <c r="G7" i="294"/>
  <c r="D7" i="294"/>
  <c r="N6" i="294"/>
  <c r="K6" i="294"/>
  <c r="G6" i="294"/>
  <c r="D6" i="294"/>
  <c r="P7" i="293"/>
  <c r="R12" i="293"/>
  <c r="N11" i="293"/>
  <c r="K11" i="293"/>
  <c r="G11" i="293"/>
  <c r="D11" i="293"/>
  <c r="N10" i="293"/>
  <c r="K10" i="293"/>
  <c r="G10" i="293"/>
  <c r="D10" i="293"/>
  <c r="N9" i="293"/>
  <c r="K9" i="293"/>
  <c r="G9" i="293"/>
  <c r="D9" i="293"/>
  <c r="N8" i="293"/>
  <c r="K8" i="293"/>
  <c r="H8" i="293"/>
  <c r="G8" i="293"/>
  <c r="D8" i="293"/>
  <c r="N7" i="293"/>
  <c r="K7" i="293"/>
  <c r="G7" i="293"/>
  <c r="D7" i="293"/>
  <c r="N6" i="293"/>
  <c r="K6" i="293"/>
  <c r="G6" i="293"/>
  <c r="D6" i="293"/>
  <c r="P7" i="292"/>
  <c r="R12" i="292"/>
  <c r="N11" i="292"/>
  <c r="K11" i="292"/>
  <c r="G11" i="292"/>
  <c r="D11" i="292"/>
  <c r="N10" i="292"/>
  <c r="K10" i="292"/>
  <c r="G10" i="292"/>
  <c r="D10" i="292"/>
  <c r="N9" i="292"/>
  <c r="K9" i="292"/>
  <c r="G9" i="292"/>
  <c r="D9" i="292"/>
  <c r="N8" i="292"/>
  <c r="K8" i="292"/>
  <c r="H8" i="292"/>
  <c r="G8" i="292"/>
  <c r="D8" i="292"/>
  <c r="N7" i="292"/>
  <c r="K7" i="292"/>
  <c r="G7" i="292"/>
  <c r="D7" i="292"/>
  <c r="N6" i="292"/>
  <c r="K6" i="292"/>
  <c r="G6" i="292"/>
  <c r="G12" i="292" s="1"/>
  <c r="D6" i="292"/>
  <c r="P7" i="291"/>
  <c r="R12" i="291"/>
  <c r="N11" i="291"/>
  <c r="K11" i="291"/>
  <c r="G11" i="291"/>
  <c r="D11" i="291"/>
  <c r="N10" i="291"/>
  <c r="K10" i="291"/>
  <c r="G10" i="291"/>
  <c r="D10" i="291"/>
  <c r="N9" i="291"/>
  <c r="K9" i="291"/>
  <c r="G9" i="291"/>
  <c r="D9" i="291"/>
  <c r="N8" i="291"/>
  <c r="K8" i="291"/>
  <c r="H8" i="291"/>
  <c r="G8" i="291"/>
  <c r="D8" i="291"/>
  <c r="N7" i="291"/>
  <c r="K7" i="291"/>
  <c r="G7" i="291"/>
  <c r="D7" i="291"/>
  <c r="N6" i="291"/>
  <c r="K6" i="291"/>
  <c r="G6" i="291"/>
  <c r="D6" i="291"/>
  <c r="P7" i="290"/>
  <c r="R12" i="290"/>
  <c r="N11" i="290"/>
  <c r="K11" i="290"/>
  <c r="G11" i="290"/>
  <c r="D11" i="290"/>
  <c r="N10" i="290"/>
  <c r="K10" i="290"/>
  <c r="G10" i="290"/>
  <c r="D10" i="290"/>
  <c r="N9" i="290"/>
  <c r="K9" i="290"/>
  <c r="G9" i="290"/>
  <c r="D9" i="290"/>
  <c r="N8" i="290"/>
  <c r="K8" i="290"/>
  <c r="H8" i="290"/>
  <c r="G8" i="290"/>
  <c r="D8" i="290"/>
  <c r="N7" i="290"/>
  <c r="K7" i="290"/>
  <c r="G7" i="290"/>
  <c r="D7" i="290"/>
  <c r="N6" i="290"/>
  <c r="K6" i="290"/>
  <c r="G6" i="290"/>
  <c r="D6" i="290"/>
  <c r="P7" i="289"/>
  <c r="R12" i="289"/>
  <c r="N11" i="289"/>
  <c r="K11" i="289"/>
  <c r="G11" i="289"/>
  <c r="D11" i="289"/>
  <c r="N10" i="289"/>
  <c r="K10" i="289"/>
  <c r="G10" i="289"/>
  <c r="D10" i="289"/>
  <c r="N9" i="289"/>
  <c r="K9" i="289"/>
  <c r="G9" i="289"/>
  <c r="D9" i="289"/>
  <c r="N8" i="289"/>
  <c r="K8" i="289"/>
  <c r="H8" i="289"/>
  <c r="G8" i="289"/>
  <c r="D8" i="289"/>
  <c r="D12" i="289" s="1"/>
  <c r="N7" i="289"/>
  <c r="K7" i="289"/>
  <c r="G7" i="289"/>
  <c r="D7" i="289"/>
  <c r="N6" i="289"/>
  <c r="K6" i="289"/>
  <c r="G6" i="289"/>
  <c r="D6" i="289"/>
  <c r="P7" i="288"/>
  <c r="R12" i="288"/>
  <c r="N11" i="288"/>
  <c r="K11" i="288"/>
  <c r="G11" i="288"/>
  <c r="D11" i="288"/>
  <c r="N10" i="288"/>
  <c r="K10" i="288"/>
  <c r="G10" i="288"/>
  <c r="D10" i="288"/>
  <c r="N9" i="288"/>
  <c r="K9" i="288"/>
  <c r="G9" i="288"/>
  <c r="D9" i="288"/>
  <c r="N8" i="288"/>
  <c r="K8" i="288"/>
  <c r="H8" i="288"/>
  <c r="G8" i="288"/>
  <c r="D8" i="288"/>
  <c r="N7" i="288"/>
  <c r="K7" i="288"/>
  <c r="G7" i="288"/>
  <c r="D7" i="288"/>
  <c r="N6" i="288"/>
  <c r="K6" i="288"/>
  <c r="K12" i="288" s="1"/>
  <c r="G6" i="288"/>
  <c r="G12" i="288" s="1"/>
  <c r="D6" i="288"/>
  <c r="P7" i="287"/>
  <c r="R12" i="287"/>
  <c r="N11" i="287"/>
  <c r="K11" i="287"/>
  <c r="G11" i="287"/>
  <c r="D11" i="287"/>
  <c r="N10" i="287"/>
  <c r="K10" i="287"/>
  <c r="G10" i="287"/>
  <c r="D10" i="287"/>
  <c r="N9" i="287"/>
  <c r="K9" i="287"/>
  <c r="G9" i="287"/>
  <c r="D9" i="287"/>
  <c r="N8" i="287"/>
  <c r="K8" i="287"/>
  <c r="H8" i="287"/>
  <c r="G8" i="287"/>
  <c r="D8" i="287"/>
  <c r="D12" i="287" s="1"/>
  <c r="N7" i="287"/>
  <c r="K7" i="287"/>
  <c r="G7" i="287"/>
  <c r="D7" i="287"/>
  <c r="N6" i="287"/>
  <c r="K6" i="287"/>
  <c r="K12" i="287" s="1"/>
  <c r="G6" i="287"/>
  <c r="D6" i="287"/>
  <c r="P7" i="286"/>
  <c r="R12" i="286"/>
  <c r="N11" i="286"/>
  <c r="K11" i="286"/>
  <c r="G11" i="286"/>
  <c r="D11" i="286"/>
  <c r="N10" i="286"/>
  <c r="K10" i="286"/>
  <c r="G10" i="286"/>
  <c r="D10" i="286"/>
  <c r="N9" i="286"/>
  <c r="K9" i="286"/>
  <c r="G9" i="286"/>
  <c r="D9" i="286"/>
  <c r="N8" i="286"/>
  <c r="K8" i="286"/>
  <c r="H8" i="286"/>
  <c r="G8" i="286"/>
  <c r="D8" i="286"/>
  <c r="D12" i="286" s="1"/>
  <c r="N7" i="286"/>
  <c r="K7" i="286"/>
  <c r="G7" i="286"/>
  <c r="D7" i="286"/>
  <c r="N6" i="286"/>
  <c r="K6" i="286"/>
  <c r="G6" i="286"/>
  <c r="D6" i="286"/>
  <c r="P7" i="285"/>
  <c r="R12" i="285"/>
  <c r="N11" i="285"/>
  <c r="K11" i="285"/>
  <c r="G11" i="285"/>
  <c r="D11" i="285"/>
  <c r="N10" i="285"/>
  <c r="K10" i="285"/>
  <c r="G10" i="285"/>
  <c r="D10" i="285"/>
  <c r="N9" i="285"/>
  <c r="K9" i="285"/>
  <c r="G9" i="285"/>
  <c r="D9" i="285"/>
  <c r="N8" i="285"/>
  <c r="K8" i="285"/>
  <c r="H8" i="285"/>
  <c r="G8" i="285"/>
  <c r="D8" i="285"/>
  <c r="N7" i="285"/>
  <c r="K7" i="285"/>
  <c r="G7" i="285"/>
  <c r="D7" i="285"/>
  <c r="N6" i="285"/>
  <c r="K6" i="285"/>
  <c r="G6" i="285"/>
  <c r="D6" i="285"/>
  <c r="P7" i="284"/>
  <c r="R12" i="284"/>
  <c r="N11" i="284"/>
  <c r="K11" i="284"/>
  <c r="G11" i="284"/>
  <c r="D11" i="284"/>
  <c r="N10" i="284"/>
  <c r="K10" i="284"/>
  <c r="G10" i="284"/>
  <c r="D10" i="284"/>
  <c r="N9" i="284"/>
  <c r="K9" i="284"/>
  <c r="G9" i="284"/>
  <c r="D9" i="284"/>
  <c r="N8" i="284"/>
  <c r="K8" i="284"/>
  <c r="H8" i="284"/>
  <c r="G8" i="284"/>
  <c r="D8" i="284"/>
  <c r="N7" i="284"/>
  <c r="K7" i="284"/>
  <c r="G7" i="284"/>
  <c r="D7" i="284"/>
  <c r="N6" i="284"/>
  <c r="K6" i="284"/>
  <c r="G6" i="284"/>
  <c r="D6" i="284"/>
  <c r="D12" i="284" s="1"/>
  <c r="P7" i="282"/>
  <c r="R12" i="283"/>
  <c r="N11" i="283"/>
  <c r="K11" i="283"/>
  <c r="G11" i="283"/>
  <c r="D11" i="283"/>
  <c r="N10" i="283"/>
  <c r="K10" i="283"/>
  <c r="G10" i="283"/>
  <c r="D10" i="283"/>
  <c r="N9" i="283"/>
  <c r="K9" i="283"/>
  <c r="G9" i="283"/>
  <c r="D9" i="283"/>
  <c r="N8" i="283"/>
  <c r="N12" i="283" s="1"/>
  <c r="K8" i="283"/>
  <c r="H8" i="283"/>
  <c r="G8" i="283"/>
  <c r="D8" i="283"/>
  <c r="D12" i="283" s="1"/>
  <c r="P7" i="283"/>
  <c r="N7" i="283"/>
  <c r="K7" i="283"/>
  <c r="G7" i="283"/>
  <c r="D7" i="283"/>
  <c r="N6" i="283"/>
  <c r="K6" i="283"/>
  <c r="K12" i="283" s="1"/>
  <c r="L13" i="283" s="1"/>
  <c r="G6" i="283"/>
  <c r="G12" i="283" s="1"/>
  <c r="D6" i="283"/>
  <c r="R12" i="282"/>
  <c r="N11" i="282"/>
  <c r="K11" i="282"/>
  <c r="G11" i="282"/>
  <c r="D11" i="282"/>
  <c r="N10" i="282"/>
  <c r="K10" i="282"/>
  <c r="G10" i="282"/>
  <c r="D10" i="282"/>
  <c r="N9" i="282"/>
  <c r="K9" i="282"/>
  <c r="G9" i="282"/>
  <c r="D9" i="282"/>
  <c r="N8" i="282"/>
  <c r="K8" i="282"/>
  <c r="H8" i="282"/>
  <c r="G8" i="282"/>
  <c r="D8" i="282"/>
  <c r="N7" i="282"/>
  <c r="K7" i="282"/>
  <c r="G7" i="282"/>
  <c r="D7" i="282"/>
  <c r="N6" i="282"/>
  <c r="K6" i="282"/>
  <c r="G6" i="282"/>
  <c r="D6" i="282"/>
  <c r="P7" i="281"/>
  <c r="R12" i="281"/>
  <c r="N11" i="281"/>
  <c r="K11" i="281"/>
  <c r="G11" i="281"/>
  <c r="D11" i="281"/>
  <c r="N10" i="281"/>
  <c r="K10" i="281"/>
  <c r="G10" i="281"/>
  <c r="D10" i="281"/>
  <c r="N9" i="281"/>
  <c r="K9" i="281"/>
  <c r="G9" i="281"/>
  <c r="D9" i="281"/>
  <c r="N8" i="281"/>
  <c r="K8" i="281"/>
  <c r="H8" i="281"/>
  <c r="G8" i="281"/>
  <c r="D8" i="281"/>
  <c r="N7" i="281"/>
  <c r="K7" i="281"/>
  <c r="G7" i="281"/>
  <c r="D7" i="281"/>
  <c r="N6" i="281"/>
  <c r="K6" i="281"/>
  <c r="G6" i="281"/>
  <c r="D6" i="281"/>
  <c r="P7" i="280"/>
  <c r="R12" i="280"/>
  <c r="N11" i="280"/>
  <c r="K11" i="280"/>
  <c r="G11" i="280"/>
  <c r="D11" i="280"/>
  <c r="N10" i="280"/>
  <c r="K10" i="280"/>
  <c r="G10" i="280"/>
  <c r="D10" i="280"/>
  <c r="N9" i="280"/>
  <c r="K9" i="280"/>
  <c r="G9" i="280"/>
  <c r="D9" i="280"/>
  <c r="N8" i="280"/>
  <c r="K8" i="280"/>
  <c r="H8" i="280"/>
  <c r="G8" i="280"/>
  <c r="D8" i="280"/>
  <c r="N7" i="280"/>
  <c r="K7" i="280"/>
  <c r="G7" i="280"/>
  <c r="D7" i="280"/>
  <c r="N6" i="280"/>
  <c r="K6" i="280"/>
  <c r="G6" i="280"/>
  <c r="D6" i="280"/>
  <c r="P7" i="279"/>
  <c r="R12" i="279"/>
  <c r="N11" i="279"/>
  <c r="K11" i="279"/>
  <c r="G11" i="279"/>
  <c r="D11" i="279"/>
  <c r="N10" i="279"/>
  <c r="K10" i="279"/>
  <c r="G10" i="279"/>
  <c r="D10" i="279"/>
  <c r="N9" i="279"/>
  <c r="K9" i="279"/>
  <c r="G9" i="279"/>
  <c r="D9" i="279"/>
  <c r="N8" i="279"/>
  <c r="K8" i="279"/>
  <c r="H8" i="279"/>
  <c r="G8" i="279"/>
  <c r="D8" i="279"/>
  <c r="N7" i="279"/>
  <c r="K7" i="279"/>
  <c r="G7" i="279"/>
  <c r="D7" i="279"/>
  <c r="N6" i="279"/>
  <c r="K6" i="279"/>
  <c r="K12" i="279" s="1"/>
  <c r="G6" i="279"/>
  <c r="D6" i="279"/>
  <c r="P7" i="278"/>
  <c r="R12" i="278"/>
  <c r="N11" i="278"/>
  <c r="K11" i="278"/>
  <c r="G11" i="278"/>
  <c r="D11" i="278"/>
  <c r="N10" i="278"/>
  <c r="K10" i="278"/>
  <c r="G10" i="278"/>
  <c r="D10" i="278"/>
  <c r="N9" i="278"/>
  <c r="K9" i="278"/>
  <c r="G9" i="278"/>
  <c r="D9" i="278"/>
  <c r="N8" i="278"/>
  <c r="K8" i="278"/>
  <c r="H8" i="278"/>
  <c r="G8" i="278"/>
  <c r="D8" i="278"/>
  <c r="N7" i="278"/>
  <c r="K7" i="278"/>
  <c r="G7" i="278"/>
  <c r="D7" i="278"/>
  <c r="N6" i="278"/>
  <c r="K6" i="278"/>
  <c r="G6" i="278"/>
  <c r="D6" i="278"/>
  <c r="N15" i="363" l="1"/>
  <c r="M2" i="363" s="1"/>
  <c r="M2" i="360"/>
  <c r="M2" i="358"/>
  <c r="N15" i="354"/>
  <c r="M2" i="354" s="1"/>
  <c r="N15" i="349"/>
  <c r="M2" i="349" s="1"/>
  <c r="N15" i="348"/>
  <c r="M2" i="348" s="1"/>
  <c r="M2" i="347"/>
  <c r="L13" i="345"/>
  <c r="N15" i="345"/>
  <c r="P6" i="344"/>
  <c r="P12" i="344" s="1"/>
  <c r="Q13" i="344" s="1"/>
  <c r="N15" i="344" s="1"/>
  <c r="M2" i="344" s="1"/>
  <c r="L13" i="343"/>
  <c r="P6" i="343"/>
  <c r="P12" i="343" s="1"/>
  <c r="Q13" i="343" s="1"/>
  <c r="E13" i="343"/>
  <c r="Q14" i="343" s="1"/>
  <c r="L13" i="342"/>
  <c r="N15" i="342"/>
  <c r="L13" i="341"/>
  <c r="L13" i="340"/>
  <c r="E13" i="340"/>
  <c r="Q14" i="340" s="1"/>
  <c r="N15" i="340" s="1"/>
  <c r="L13" i="339"/>
  <c r="E13" i="339"/>
  <c r="Q14" i="339" s="1"/>
  <c r="L13" i="338"/>
  <c r="E13" i="338"/>
  <c r="Q14" i="338" s="1"/>
  <c r="L13" i="337"/>
  <c r="P6" i="337"/>
  <c r="P12" i="337" s="1"/>
  <c r="Q13" i="337" s="1"/>
  <c r="N15" i="337" s="1"/>
  <c r="L13" i="336"/>
  <c r="N15" i="336"/>
  <c r="E13" i="335"/>
  <c r="Q14" i="335" s="1"/>
  <c r="L13" i="335"/>
  <c r="P6" i="335"/>
  <c r="P12" i="335" s="1"/>
  <c r="Q13" i="335" s="1"/>
  <c r="E13" i="334"/>
  <c r="Q14" i="334" s="1"/>
  <c r="N15" i="334" s="1"/>
  <c r="M2" i="334" s="1"/>
  <c r="G12" i="333"/>
  <c r="D12" i="333"/>
  <c r="N12" i="333"/>
  <c r="K12" i="333"/>
  <c r="L13" i="333" s="1"/>
  <c r="E13" i="333"/>
  <c r="Q14" i="333" s="1"/>
  <c r="N12" i="332"/>
  <c r="K12" i="332"/>
  <c r="G12" i="332"/>
  <c r="D12" i="332"/>
  <c r="N12" i="331"/>
  <c r="G12" i="331"/>
  <c r="D12" i="331"/>
  <c r="K12" i="331"/>
  <c r="L13" i="331" s="1"/>
  <c r="K12" i="330"/>
  <c r="N12" i="330"/>
  <c r="P6" i="330"/>
  <c r="P12" i="330" s="1"/>
  <c r="Q13" i="330" s="1"/>
  <c r="G12" i="330"/>
  <c r="D12" i="330"/>
  <c r="N12" i="329"/>
  <c r="K12" i="329"/>
  <c r="L13" i="329" s="1"/>
  <c r="G12" i="329"/>
  <c r="D12" i="329"/>
  <c r="P6" i="329"/>
  <c r="P12" i="329" s="1"/>
  <c r="Q13" i="329" s="1"/>
  <c r="K12" i="328"/>
  <c r="G12" i="328"/>
  <c r="D12" i="328"/>
  <c r="N12" i="328"/>
  <c r="L13" i="328" s="1"/>
  <c r="N12" i="327"/>
  <c r="K12" i="327"/>
  <c r="P12" i="327"/>
  <c r="Q13" i="327" s="1"/>
  <c r="G12" i="327"/>
  <c r="D12" i="327"/>
  <c r="N12" i="326"/>
  <c r="K12" i="326"/>
  <c r="L13" i="326" s="1"/>
  <c r="G12" i="326"/>
  <c r="D12" i="326"/>
  <c r="N12" i="325"/>
  <c r="K12" i="325"/>
  <c r="E13" i="325"/>
  <c r="Q14" i="325" s="1"/>
  <c r="K12" i="324"/>
  <c r="L13" i="324" s="1"/>
  <c r="G12" i="324"/>
  <c r="D12" i="324"/>
  <c r="N12" i="323"/>
  <c r="K12" i="323"/>
  <c r="L13" i="323" s="1"/>
  <c r="D12" i="323"/>
  <c r="E13" i="323" s="1"/>
  <c r="Q14" i="323" s="1"/>
  <c r="K12" i="322"/>
  <c r="L13" i="322" s="1"/>
  <c r="E13" i="322"/>
  <c r="Q14" i="322" s="1"/>
  <c r="G12" i="321"/>
  <c r="D12" i="321"/>
  <c r="K12" i="321"/>
  <c r="L13" i="321" s="1"/>
  <c r="K12" i="320"/>
  <c r="L13" i="320" s="1"/>
  <c r="D12" i="320"/>
  <c r="E13" i="320"/>
  <c r="Q14" i="320" s="1"/>
  <c r="N12" i="319"/>
  <c r="K12" i="319"/>
  <c r="D12" i="319"/>
  <c r="E13" i="319" s="1"/>
  <c r="Q14" i="319" s="1"/>
  <c r="N12" i="318"/>
  <c r="K12" i="318"/>
  <c r="L13" i="318" s="1"/>
  <c r="G12" i="318"/>
  <c r="E13" i="318"/>
  <c r="Q14" i="318" s="1"/>
  <c r="G12" i="317"/>
  <c r="D12" i="317"/>
  <c r="N12" i="317"/>
  <c r="L13" i="317"/>
  <c r="N12" i="316"/>
  <c r="L13" i="316"/>
  <c r="G12" i="316"/>
  <c r="D12" i="316"/>
  <c r="N12" i="315"/>
  <c r="K12" i="315"/>
  <c r="G12" i="315"/>
  <c r="D12" i="315"/>
  <c r="N12" i="314"/>
  <c r="K12" i="314"/>
  <c r="G12" i="314"/>
  <c r="D12" i="314"/>
  <c r="P6" i="314"/>
  <c r="P12" i="314" s="1"/>
  <c r="Q13" i="314" s="1"/>
  <c r="N12" i="313"/>
  <c r="K12" i="313"/>
  <c r="G12" i="313"/>
  <c r="E13" i="313" s="1"/>
  <c r="Q14" i="313" s="1"/>
  <c r="N12" i="312"/>
  <c r="K12" i="312"/>
  <c r="D12" i="312"/>
  <c r="E13" i="312" s="1"/>
  <c r="Q14" i="312" s="1"/>
  <c r="N12" i="311"/>
  <c r="K12" i="311"/>
  <c r="D12" i="311"/>
  <c r="E13" i="311" s="1"/>
  <c r="Q14" i="311" s="1"/>
  <c r="N12" i="310"/>
  <c r="K12" i="310"/>
  <c r="E13" i="310"/>
  <c r="Q14" i="310" s="1"/>
  <c r="N12" i="309"/>
  <c r="L13" i="309" s="1"/>
  <c r="G12" i="309"/>
  <c r="D12" i="309"/>
  <c r="N12" i="308"/>
  <c r="K12" i="308"/>
  <c r="D12" i="308"/>
  <c r="G12" i="308"/>
  <c r="E13" i="308"/>
  <c r="Q14" i="308" s="1"/>
  <c r="K12" i="306"/>
  <c r="L13" i="306" s="1"/>
  <c r="N12" i="307"/>
  <c r="K12" i="307"/>
  <c r="D12" i="307"/>
  <c r="E13" i="307" s="1"/>
  <c r="Q14" i="307" s="1"/>
  <c r="G12" i="306"/>
  <c r="D12" i="306"/>
  <c r="N12" i="305"/>
  <c r="K12" i="305"/>
  <c r="G12" i="305"/>
  <c r="E13" i="305" s="1"/>
  <c r="Q14" i="305" s="1"/>
  <c r="P6" i="305"/>
  <c r="P12" i="305" s="1"/>
  <c r="Q13" i="305" s="1"/>
  <c r="N12" i="304"/>
  <c r="K12" i="304"/>
  <c r="D12" i="304"/>
  <c r="E13" i="304" s="1"/>
  <c r="Q14" i="304" s="1"/>
  <c r="N12" i="303"/>
  <c r="L13" i="303" s="1"/>
  <c r="E13" i="303"/>
  <c r="Q14" i="303" s="1"/>
  <c r="L13" i="302"/>
  <c r="P6" i="302"/>
  <c r="P12" i="302" s="1"/>
  <c r="Q13" i="302" s="1"/>
  <c r="G12" i="302"/>
  <c r="D12" i="302"/>
  <c r="E13" i="302"/>
  <c r="Q14" i="302" s="1"/>
  <c r="N12" i="301"/>
  <c r="L13" i="301" s="1"/>
  <c r="E13" i="301"/>
  <c r="Q14" i="301" s="1"/>
  <c r="K12" i="300"/>
  <c r="P6" i="301"/>
  <c r="P12" i="301" s="1"/>
  <c r="Q13" i="301" s="1"/>
  <c r="L13" i="300"/>
  <c r="D12" i="300"/>
  <c r="E13" i="300"/>
  <c r="Q14" i="300" s="1"/>
  <c r="D12" i="299"/>
  <c r="N12" i="298"/>
  <c r="G12" i="299"/>
  <c r="E13" i="299" s="1"/>
  <c r="Q14" i="299" s="1"/>
  <c r="N12" i="299"/>
  <c r="L13" i="299" s="1"/>
  <c r="P6" i="299"/>
  <c r="P12" i="299" s="1"/>
  <c r="Q13" i="299" s="1"/>
  <c r="L13" i="298"/>
  <c r="G12" i="298"/>
  <c r="D12" i="298"/>
  <c r="N12" i="297"/>
  <c r="L13" i="297" s="1"/>
  <c r="G12" i="297"/>
  <c r="D12" i="297"/>
  <c r="N12" i="296"/>
  <c r="K12" i="296"/>
  <c r="D12" i="296"/>
  <c r="E13" i="296" s="1"/>
  <c r="Q14" i="296" s="1"/>
  <c r="N12" i="295"/>
  <c r="K12" i="295"/>
  <c r="G12" i="295"/>
  <c r="D12" i="295"/>
  <c r="P6" i="295"/>
  <c r="P12" i="295" s="1"/>
  <c r="Q13" i="295" s="1"/>
  <c r="K12" i="294"/>
  <c r="L13" i="294" s="1"/>
  <c r="G12" i="294"/>
  <c r="D12" i="294"/>
  <c r="E13" i="294" s="1"/>
  <c r="Q14" i="294" s="1"/>
  <c r="P6" i="294"/>
  <c r="P12" i="294" s="1"/>
  <c r="Q13" i="294" s="1"/>
  <c r="N12" i="293"/>
  <c r="K12" i="293"/>
  <c r="G12" i="293"/>
  <c r="D12" i="293"/>
  <c r="P6" i="293"/>
  <c r="P12" i="293" s="1"/>
  <c r="Q13" i="293" s="1"/>
  <c r="N12" i="292"/>
  <c r="K12" i="292"/>
  <c r="D12" i="292"/>
  <c r="E13" i="292" s="1"/>
  <c r="Q14" i="292" s="1"/>
  <c r="N12" i="291"/>
  <c r="K12" i="291"/>
  <c r="G12" i="291"/>
  <c r="D12" i="291"/>
  <c r="N12" i="290"/>
  <c r="K12" i="290"/>
  <c r="G12" i="290"/>
  <c r="D12" i="290"/>
  <c r="N12" i="289"/>
  <c r="K12" i="289"/>
  <c r="G12" i="289"/>
  <c r="E13" i="289" s="1"/>
  <c r="Q14" i="289" s="1"/>
  <c r="N12" i="288"/>
  <c r="L13" i="288" s="1"/>
  <c r="D12" i="288"/>
  <c r="E13" i="288" s="1"/>
  <c r="Q14" i="288" s="1"/>
  <c r="P6" i="288"/>
  <c r="P12" i="288" s="1"/>
  <c r="Q13" i="288" s="1"/>
  <c r="N12" i="287"/>
  <c r="L13" i="287" s="1"/>
  <c r="G12" i="287"/>
  <c r="E13" i="287" s="1"/>
  <c r="Q14" i="287" s="1"/>
  <c r="K12" i="286"/>
  <c r="N12" i="286"/>
  <c r="G12" i="286"/>
  <c r="E13" i="286" s="1"/>
  <c r="Q14" i="286" s="1"/>
  <c r="N12" i="285"/>
  <c r="K12" i="285"/>
  <c r="G12" i="285"/>
  <c r="D12" i="285"/>
  <c r="E13" i="285"/>
  <c r="Q14" i="285" s="1"/>
  <c r="K12" i="284"/>
  <c r="N12" i="284"/>
  <c r="G12" i="284"/>
  <c r="E13" i="284" s="1"/>
  <c r="Q14" i="284" s="1"/>
  <c r="E13" i="283"/>
  <c r="Q14" i="283" s="1"/>
  <c r="N12" i="282"/>
  <c r="K12" i="282"/>
  <c r="G12" i="282"/>
  <c r="D12" i="282"/>
  <c r="N12" i="281"/>
  <c r="K12" i="281"/>
  <c r="G12" i="281"/>
  <c r="D12" i="281"/>
  <c r="P6" i="281"/>
  <c r="P12" i="281" s="1"/>
  <c r="Q13" i="281" s="1"/>
  <c r="N12" i="280"/>
  <c r="K12" i="280"/>
  <c r="P6" i="280"/>
  <c r="P12" i="280" s="1"/>
  <c r="Q13" i="280" s="1"/>
  <c r="G12" i="280"/>
  <c r="D12" i="280"/>
  <c r="N12" i="279"/>
  <c r="L13" i="279" s="1"/>
  <c r="P6" i="279"/>
  <c r="P12" i="279" s="1"/>
  <c r="Q13" i="279" s="1"/>
  <c r="G12" i="279"/>
  <c r="D12" i="279"/>
  <c r="E13" i="279" s="1"/>
  <c r="Q14" i="279" s="1"/>
  <c r="N12" i="278"/>
  <c r="K12" i="278"/>
  <c r="L13" i="278" s="1"/>
  <c r="G12" i="278"/>
  <c r="D12" i="278"/>
  <c r="P6" i="278"/>
  <c r="P12" i="278" s="1"/>
  <c r="Q13" i="278" s="1"/>
  <c r="P7" i="277"/>
  <c r="R12" i="277"/>
  <c r="N11" i="277"/>
  <c r="K11" i="277"/>
  <c r="G11" i="277"/>
  <c r="D11" i="277"/>
  <c r="N10" i="277"/>
  <c r="K10" i="277"/>
  <c r="G10" i="277"/>
  <c r="D10" i="277"/>
  <c r="N9" i="277"/>
  <c r="K9" i="277"/>
  <c r="G9" i="277"/>
  <c r="D9" i="277"/>
  <c r="N8" i="277"/>
  <c r="K8" i="277"/>
  <c r="H8" i="277"/>
  <c r="G8" i="277"/>
  <c r="D8" i="277"/>
  <c r="N7" i="277"/>
  <c r="K7" i="277"/>
  <c r="G7" i="277"/>
  <c r="D7" i="277"/>
  <c r="N6" i="277"/>
  <c r="K6" i="277"/>
  <c r="G6" i="277"/>
  <c r="G12" i="277" s="1"/>
  <c r="D6" i="277"/>
  <c r="P7" i="276"/>
  <c r="R12" i="276"/>
  <c r="N11" i="276"/>
  <c r="K11" i="276"/>
  <c r="G11" i="276"/>
  <c r="D11" i="276"/>
  <c r="N10" i="276"/>
  <c r="K10" i="276"/>
  <c r="G10" i="276"/>
  <c r="D10" i="276"/>
  <c r="N9" i="276"/>
  <c r="K9" i="276"/>
  <c r="G9" i="276"/>
  <c r="D9" i="276"/>
  <c r="N8" i="276"/>
  <c r="K8" i="276"/>
  <c r="H8" i="276"/>
  <c r="G8" i="276"/>
  <c r="D8" i="276"/>
  <c r="N7" i="276"/>
  <c r="K7" i="276"/>
  <c r="G7" i="276"/>
  <c r="D7" i="276"/>
  <c r="N6" i="276"/>
  <c r="K6" i="276"/>
  <c r="G6" i="276"/>
  <c r="D6" i="276"/>
  <c r="P7" i="275"/>
  <c r="R12" i="275"/>
  <c r="N11" i="275"/>
  <c r="K11" i="275"/>
  <c r="G11" i="275"/>
  <c r="D11" i="275"/>
  <c r="N10" i="275"/>
  <c r="K10" i="275"/>
  <c r="G10" i="275"/>
  <c r="D10" i="275"/>
  <c r="N9" i="275"/>
  <c r="K9" i="275"/>
  <c r="G9" i="275"/>
  <c r="D9" i="275"/>
  <c r="N8" i="275"/>
  <c r="N12" i="275" s="1"/>
  <c r="K8" i="275"/>
  <c r="H8" i="275"/>
  <c r="G8" i="275"/>
  <c r="D8" i="275"/>
  <c r="N7" i="275"/>
  <c r="K7" i="275"/>
  <c r="G7" i="275"/>
  <c r="D7" i="275"/>
  <c r="N6" i="275"/>
  <c r="K6" i="275"/>
  <c r="K12" i="275" s="1"/>
  <c r="G6" i="275"/>
  <c r="D6" i="275"/>
  <c r="P7" i="274"/>
  <c r="R12" i="274"/>
  <c r="N11" i="274"/>
  <c r="K11" i="274"/>
  <c r="G11" i="274"/>
  <c r="D11" i="274"/>
  <c r="N10" i="274"/>
  <c r="K10" i="274"/>
  <c r="G10" i="274"/>
  <c r="D10" i="274"/>
  <c r="N9" i="274"/>
  <c r="K9" i="274"/>
  <c r="G9" i="274"/>
  <c r="D9" i="274"/>
  <c r="N8" i="274"/>
  <c r="K8" i="274"/>
  <c r="H8" i="274"/>
  <c r="G8" i="274"/>
  <c r="D8" i="274"/>
  <c r="N7" i="274"/>
  <c r="K7" i="274"/>
  <c r="G7" i="274"/>
  <c r="D7" i="274"/>
  <c r="N6" i="274"/>
  <c r="K6" i="274"/>
  <c r="K12" i="274" s="1"/>
  <c r="G6" i="274"/>
  <c r="D6" i="274"/>
  <c r="P7" i="273"/>
  <c r="P6" i="273"/>
  <c r="R12" i="273"/>
  <c r="N11" i="273"/>
  <c r="K11" i="273"/>
  <c r="G11" i="273"/>
  <c r="D11" i="273"/>
  <c r="N10" i="273"/>
  <c r="K10" i="273"/>
  <c r="G10" i="273"/>
  <c r="D10" i="273"/>
  <c r="N9" i="273"/>
  <c r="K9" i="273"/>
  <c r="G9" i="273"/>
  <c r="D9" i="273"/>
  <c r="N8" i="273"/>
  <c r="N12" i="273" s="1"/>
  <c r="K8" i="273"/>
  <c r="H8" i="273"/>
  <c r="G8" i="273"/>
  <c r="D8" i="273"/>
  <c r="D12" i="273" s="1"/>
  <c r="N7" i="273"/>
  <c r="K7" i="273"/>
  <c r="G7" i="273"/>
  <c r="D7" i="273"/>
  <c r="N6" i="273"/>
  <c r="K6" i="273"/>
  <c r="K12" i="273" s="1"/>
  <c r="L13" i="273" s="1"/>
  <c r="G6" i="273"/>
  <c r="D6" i="273"/>
  <c r="P7" i="272"/>
  <c r="R12" i="272"/>
  <c r="N11" i="272"/>
  <c r="K11" i="272"/>
  <c r="G11" i="272"/>
  <c r="D11" i="272"/>
  <c r="N10" i="272"/>
  <c r="K10" i="272"/>
  <c r="G10" i="272"/>
  <c r="D10" i="272"/>
  <c r="N9" i="272"/>
  <c r="K9" i="272"/>
  <c r="G9" i="272"/>
  <c r="D9" i="272"/>
  <c r="N8" i="272"/>
  <c r="K8" i="272"/>
  <c r="H8" i="272"/>
  <c r="G8" i="272"/>
  <c r="D8" i="272"/>
  <c r="N7" i="272"/>
  <c r="K7" i="272"/>
  <c r="G7" i="272"/>
  <c r="D7" i="272"/>
  <c r="N6" i="272"/>
  <c r="K6" i="272"/>
  <c r="G6" i="272"/>
  <c r="D6" i="272"/>
  <c r="P7" i="271"/>
  <c r="R12" i="271"/>
  <c r="N11" i="271"/>
  <c r="K11" i="271"/>
  <c r="G11" i="271"/>
  <c r="D11" i="271"/>
  <c r="N10" i="271"/>
  <c r="K10" i="271"/>
  <c r="G10" i="271"/>
  <c r="D10" i="271"/>
  <c r="N9" i="271"/>
  <c r="K9" i="271"/>
  <c r="G9" i="271"/>
  <c r="D9" i="271"/>
  <c r="N8" i="271"/>
  <c r="K8" i="271"/>
  <c r="H8" i="271"/>
  <c r="G8" i="271"/>
  <c r="D8" i="271"/>
  <c r="D12" i="271" s="1"/>
  <c r="N7" i="271"/>
  <c r="K7" i="271"/>
  <c r="G7" i="271"/>
  <c r="D7" i="271"/>
  <c r="N6" i="271"/>
  <c r="K6" i="271"/>
  <c r="G6" i="271"/>
  <c r="D6" i="271"/>
  <c r="P7" i="270"/>
  <c r="R12" i="270"/>
  <c r="N11" i="270"/>
  <c r="K11" i="270"/>
  <c r="G11" i="270"/>
  <c r="D11" i="270"/>
  <c r="N10" i="270"/>
  <c r="K10" i="270"/>
  <c r="G10" i="270"/>
  <c r="D10" i="270"/>
  <c r="N9" i="270"/>
  <c r="K9" i="270"/>
  <c r="G9" i="270"/>
  <c r="D9" i="270"/>
  <c r="N8" i="270"/>
  <c r="N12" i="270" s="1"/>
  <c r="K8" i="270"/>
  <c r="H8" i="270"/>
  <c r="G8" i="270"/>
  <c r="D8" i="270"/>
  <c r="N7" i="270"/>
  <c r="K7" i="270"/>
  <c r="G7" i="270"/>
  <c r="D7" i="270"/>
  <c r="N6" i="270"/>
  <c r="K6" i="270"/>
  <c r="G6" i="270"/>
  <c r="G12" i="270" s="1"/>
  <c r="D6" i="270"/>
  <c r="P7" i="269"/>
  <c r="R12" i="269"/>
  <c r="N11" i="269"/>
  <c r="K11" i="269"/>
  <c r="G11" i="269"/>
  <c r="D11" i="269"/>
  <c r="N10" i="269"/>
  <c r="K10" i="269"/>
  <c r="G10" i="269"/>
  <c r="D10" i="269"/>
  <c r="N9" i="269"/>
  <c r="K9" i="269"/>
  <c r="G9" i="269"/>
  <c r="D9" i="269"/>
  <c r="N8" i="269"/>
  <c r="K8" i="269"/>
  <c r="H8" i="269"/>
  <c r="G8" i="269"/>
  <c r="D8" i="269"/>
  <c r="N7" i="269"/>
  <c r="K7" i="269"/>
  <c r="G7" i="269"/>
  <c r="D7" i="269"/>
  <c r="N6" i="269"/>
  <c r="K6" i="269"/>
  <c r="G6" i="269"/>
  <c r="G12" i="269" s="1"/>
  <c r="D6" i="269"/>
  <c r="P7" i="268"/>
  <c r="R12" i="268"/>
  <c r="N11" i="268"/>
  <c r="K11" i="268"/>
  <c r="G11" i="268"/>
  <c r="D11" i="268"/>
  <c r="N10" i="268"/>
  <c r="K10" i="268"/>
  <c r="G10" i="268"/>
  <c r="D10" i="268"/>
  <c r="N9" i="268"/>
  <c r="K9" i="268"/>
  <c r="G9" i="268"/>
  <c r="D9" i="268"/>
  <c r="N8" i="268"/>
  <c r="K8" i="268"/>
  <c r="H8" i="268"/>
  <c r="G8" i="268"/>
  <c r="D8" i="268"/>
  <c r="N7" i="268"/>
  <c r="K7" i="268"/>
  <c r="G7" i="268"/>
  <c r="D7" i="268"/>
  <c r="N6" i="268"/>
  <c r="K6" i="268"/>
  <c r="G6" i="268"/>
  <c r="G12" i="268" s="1"/>
  <c r="D6" i="268"/>
  <c r="P7" i="267"/>
  <c r="R12" i="267"/>
  <c r="N11" i="267"/>
  <c r="K11" i="267"/>
  <c r="G11" i="267"/>
  <c r="D11" i="267"/>
  <c r="N10" i="267"/>
  <c r="K10" i="267"/>
  <c r="G10" i="267"/>
  <c r="D10" i="267"/>
  <c r="N9" i="267"/>
  <c r="K9" i="267"/>
  <c r="G9" i="267"/>
  <c r="D9" i="267"/>
  <c r="N8" i="267"/>
  <c r="N12" i="267" s="1"/>
  <c r="K8" i="267"/>
  <c r="H8" i="267"/>
  <c r="G8" i="267"/>
  <c r="D8" i="267"/>
  <c r="N7" i="267"/>
  <c r="K7" i="267"/>
  <c r="G7" i="267"/>
  <c r="D7" i="267"/>
  <c r="N6" i="267"/>
  <c r="K6" i="267"/>
  <c r="K12" i="267" s="1"/>
  <c r="G6" i="267"/>
  <c r="D6" i="267"/>
  <c r="P7" i="266"/>
  <c r="R12" i="266"/>
  <c r="N11" i="266"/>
  <c r="K11" i="266"/>
  <c r="G11" i="266"/>
  <c r="D11" i="266"/>
  <c r="N10" i="266"/>
  <c r="K10" i="266"/>
  <c r="G10" i="266"/>
  <c r="D10" i="266"/>
  <c r="N9" i="266"/>
  <c r="K9" i="266"/>
  <c r="G9" i="266"/>
  <c r="D9" i="266"/>
  <c r="N8" i="266"/>
  <c r="N12" i="266" s="1"/>
  <c r="K8" i="266"/>
  <c r="H8" i="266"/>
  <c r="G8" i="266"/>
  <c r="D8" i="266"/>
  <c r="N7" i="266"/>
  <c r="K7" i="266"/>
  <c r="G7" i="266"/>
  <c r="D7" i="266"/>
  <c r="N6" i="266"/>
  <c r="K6" i="266"/>
  <c r="K12" i="266" s="1"/>
  <c r="G6" i="266"/>
  <c r="D6" i="266"/>
  <c r="P7" i="265"/>
  <c r="R12" i="265"/>
  <c r="N11" i="265"/>
  <c r="K11" i="265"/>
  <c r="G11" i="265"/>
  <c r="D11" i="265"/>
  <c r="N10" i="265"/>
  <c r="K10" i="265"/>
  <c r="G10" i="265"/>
  <c r="D10" i="265"/>
  <c r="N9" i="265"/>
  <c r="K9" i="265"/>
  <c r="G9" i="265"/>
  <c r="D9" i="265"/>
  <c r="N8" i="265"/>
  <c r="N12" i="265" s="1"/>
  <c r="K8" i="265"/>
  <c r="H8" i="265"/>
  <c r="G8" i="265"/>
  <c r="D8" i="265"/>
  <c r="N7" i="265"/>
  <c r="K7" i="265"/>
  <c r="G7" i="265"/>
  <c r="D7" i="265"/>
  <c r="N6" i="265"/>
  <c r="K6" i="265"/>
  <c r="G6" i="265"/>
  <c r="D6" i="265"/>
  <c r="P7" i="264"/>
  <c r="R12" i="264"/>
  <c r="N11" i="264"/>
  <c r="K11" i="264"/>
  <c r="G11" i="264"/>
  <c r="D11" i="264"/>
  <c r="N10" i="264"/>
  <c r="K10" i="264"/>
  <c r="G10" i="264"/>
  <c r="D10" i="264"/>
  <c r="N9" i="264"/>
  <c r="K9" i="264"/>
  <c r="G9" i="264"/>
  <c r="D9" i="264"/>
  <c r="N8" i="264"/>
  <c r="K8" i="264"/>
  <c r="H8" i="264"/>
  <c r="G8" i="264"/>
  <c r="D8" i="264"/>
  <c r="N7" i="264"/>
  <c r="K7" i="264"/>
  <c r="G7" i="264"/>
  <c r="D7" i="264"/>
  <c r="N6" i="264"/>
  <c r="K6" i="264"/>
  <c r="G6" i="264"/>
  <c r="G12" i="264" s="1"/>
  <c r="D6" i="264"/>
  <c r="P7" i="263"/>
  <c r="R12" i="263"/>
  <c r="N11" i="263"/>
  <c r="K11" i="263"/>
  <c r="G11" i="263"/>
  <c r="D11" i="263"/>
  <c r="N10" i="263"/>
  <c r="K10" i="263"/>
  <c r="G10" i="263"/>
  <c r="D10" i="263"/>
  <c r="N9" i="263"/>
  <c r="K9" i="263"/>
  <c r="G9" i="263"/>
  <c r="D9" i="263"/>
  <c r="N8" i="263"/>
  <c r="K8" i="263"/>
  <c r="H8" i="263"/>
  <c r="G8" i="263"/>
  <c r="D8" i="263"/>
  <c r="N7" i="263"/>
  <c r="K7" i="263"/>
  <c r="G7" i="263"/>
  <c r="D7" i="263"/>
  <c r="N6" i="263"/>
  <c r="K6" i="263"/>
  <c r="K12" i="263" s="1"/>
  <c r="G6" i="263"/>
  <c r="D6" i="263"/>
  <c r="D12" i="263" s="1"/>
  <c r="P7" i="262"/>
  <c r="R12" i="262"/>
  <c r="N11" i="262"/>
  <c r="K11" i="262"/>
  <c r="G11" i="262"/>
  <c r="D11" i="262"/>
  <c r="N10" i="262"/>
  <c r="K10" i="262"/>
  <c r="G10" i="262"/>
  <c r="D10" i="262"/>
  <c r="N9" i="262"/>
  <c r="K9" i="262"/>
  <c r="G9" i="262"/>
  <c r="D9" i="262"/>
  <c r="N8" i="262"/>
  <c r="K8" i="262"/>
  <c r="H8" i="262"/>
  <c r="G8" i="262"/>
  <c r="D8" i="262"/>
  <c r="N7" i="262"/>
  <c r="K7" i="262"/>
  <c r="G7" i="262"/>
  <c r="D7" i="262"/>
  <c r="N6" i="262"/>
  <c r="K6" i="262"/>
  <c r="G6" i="262"/>
  <c r="G12" i="262" s="1"/>
  <c r="D6" i="262"/>
  <c r="P7" i="261"/>
  <c r="R12" i="261"/>
  <c r="N11" i="261"/>
  <c r="K11" i="261"/>
  <c r="G11" i="261"/>
  <c r="D11" i="261"/>
  <c r="N10" i="261"/>
  <c r="K10" i="261"/>
  <c r="G10" i="261"/>
  <c r="D10" i="261"/>
  <c r="N9" i="261"/>
  <c r="K9" i="261"/>
  <c r="G9" i="261"/>
  <c r="D9" i="261"/>
  <c r="N8" i="261"/>
  <c r="K8" i="261"/>
  <c r="H8" i="261"/>
  <c r="G8" i="261"/>
  <c r="D8" i="261"/>
  <c r="N7" i="261"/>
  <c r="K7" i="261"/>
  <c r="G7" i="261"/>
  <c r="D7" i="261"/>
  <c r="N6" i="261"/>
  <c r="K6" i="261"/>
  <c r="G6" i="261"/>
  <c r="D6" i="261"/>
  <c r="D12" i="261" s="1"/>
  <c r="P7" i="260"/>
  <c r="R12" i="260"/>
  <c r="N11" i="260"/>
  <c r="K11" i="260"/>
  <c r="G11" i="260"/>
  <c r="D11" i="260"/>
  <c r="N10" i="260"/>
  <c r="K10" i="260"/>
  <c r="G10" i="260"/>
  <c r="D10" i="260"/>
  <c r="N9" i="260"/>
  <c r="K9" i="260"/>
  <c r="G9" i="260"/>
  <c r="D9" i="260"/>
  <c r="N8" i="260"/>
  <c r="K8" i="260"/>
  <c r="H8" i="260"/>
  <c r="G8" i="260"/>
  <c r="D8" i="260"/>
  <c r="D12" i="260" s="1"/>
  <c r="N7" i="260"/>
  <c r="K7" i="260"/>
  <c r="G7" i="260"/>
  <c r="D7" i="260"/>
  <c r="N6" i="260"/>
  <c r="K6" i="260"/>
  <c r="G6" i="260"/>
  <c r="D6" i="260"/>
  <c r="P7" i="259"/>
  <c r="R12" i="259"/>
  <c r="N11" i="259"/>
  <c r="K11" i="259"/>
  <c r="G11" i="259"/>
  <c r="D11" i="259"/>
  <c r="N10" i="259"/>
  <c r="K10" i="259"/>
  <c r="G10" i="259"/>
  <c r="D10" i="259"/>
  <c r="N9" i="259"/>
  <c r="K9" i="259"/>
  <c r="G9" i="259"/>
  <c r="D9" i="259"/>
  <c r="N8" i="259"/>
  <c r="K8" i="259"/>
  <c r="H8" i="259"/>
  <c r="G8" i="259"/>
  <c r="D8" i="259"/>
  <c r="N7" i="259"/>
  <c r="K7" i="259"/>
  <c r="G7" i="259"/>
  <c r="D7" i="259"/>
  <c r="N6" i="259"/>
  <c r="K6" i="259"/>
  <c r="G6" i="259"/>
  <c r="D6" i="259"/>
  <c r="P7" i="258"/>
  <c r="R12" i="258"/>
  <c r="N11" i="258"/>
  <c r="K11" i="258"/>
  <c r="G11" i="258"/>
  <c r="D11" i="258"/>
  <c r="N10" i="258"/>
  <c r="K10" i="258"/>
  <c r="G10" i="258"/>
  <c r="D10" i="258"/>
  <c r="N9" i="258"/>
  <c r="K9" i="258"/>
  <c r="G9" i="258"/>
  <c r="D9" i="258"/>
  <c r="N8" i="258"/>
  <c r="K8" i="258"/>
  <c r="H8" i="258"/>
  <c r="G8" i="258"/>
  <c r="D8" i="258"/>
  <c r="D12" i="258" s="1"/>
  <c r="N7" i="258"/>
  <c r="K7" i="258"/>
  <c r="G7" i="258"/>
  <c r="D7" i="258"/>
  <c r="N6" i="258"/>
  <c r="K6" i="258"/>
  <c r="G6" i="258"/>
  <c r="D6" i="258"/>
  <c r="P7" i="257"/>
  <c r="R12" i="257"/>
  <c r="N11" i="257"/>
  <c r="K11" i="257"/>
  <c r="G11" i="257"/>
  <c r="D11" i="257"/>
  <c r="N10" i="257"/>
  <c r="K10" i="257"/>
  <c r="G10" i="257"/>
  <c r="D10" i="257"/>
  <c r="N9" i="257"/>
  <c r="K9" i="257"/>
  <c r="G9" i="257"/>
  <c r="D9" i="257"/>
  <c r="N8" i="257"/>
  <c r="N12" i="257" s="1"/>
  <c r="K8" i="257"/>
  <c r="H8" i="257"/>
  <c r="G8" i="257"/>
  <c r="D8" i="257"/>
  <c r="N7" i="257"/>
  <c r="K7" i="257"/>
  <c r="G7" i="257"/>
  <c r="D7" i="257"/>
  <c r="N6" i="257"/>
  <c r="K6" i="257"/>
  <c r="K12" i="257" s="1"/>
  <c r="G6" i="257"/>
  <c r="D6" i="257"/>
  <c r="D12" i="257" s="1"/>
  <c r="P7" i="256"/>
  <c r="R12" i="256"/>
  <c r="N11" i="256"/>
  <c r="K11" i="256"/>
  <c r="G11" i="256"/>
  <c r="D11" i="256"/>
  <c r="N10" i="256"/>
  <c r="K10" i="256"/>
  <c r="G10" i="256"/>
  <c r="D10" i="256"/>
  <c r="N9" i="256"/>
  <c r="K9" i="256"/>
  <c r="G9" i="256"/>
  <c r="D9" i="256"/>
  <c r="N8" i="256"/>
  <c r="K8" i="256"/>
  <c r="H8" i="256"/>
  <c r="G8" i="256"/>
  <c r="D8" i="256"/>
  <c r="N7" i="256"/>
  <c r="K7" i="256"/>
  <c r="G7" i="256"/>
  <c r="D7" i="256"/>
  <c r="N6" i="256"/>
  <c r="K6" i="256"/>
  <c r="G6" i="256"/>
  <c r="D6" i="256"/>
  <c r="P7" i="255"/>
  <c r="P6" i="255"/>
  <c r="R12" i="255"/>
  <c r="N11" i="255"/>
  <c r="K11" i="255"/>
  <c r="G11" i="255"/>
  <c r="D11" i="255"/>
  <c r="N10" i="255"/>
  <c r="K10" i="255"/>
  <c r="G10" i="255"/>
  <c r="D10" i="255"/>
  <c r="N9" i="255"/>
  <c r="K9" i="255"/>
  <c r="G9" i="255"/>
  <c r="D9" i="255"/>
  <c r="N8" i="255"/>
  <c r="K8" i="255"/>
  <c r="H8" i="255"/>
  <c r="G8" i="255"/>
  <c r="D8" i="255"/>
  <c r="N7" i="255"/>
  <c r="K7" i="255"/>
  <c r="G7" i="255"/>
  <c r="D7" i="255"/>
  <c r="N6" i="255"/>
  <c r="K6" i="255"/>
  <c r="G6" i="255"/>
  <c r="G12" i="255" s="1"/>
  <c r="D6" i="255"/>
  <c r="P7" i="254"/>
  <c r="R12" i="254"/>
  <c r="N11" i="254"/>
  <c r="K11" i="254"/>
  <c r="G11" i="254"/>
  <c r="D11" i="254"/>
  <c r="N10" i="254"/>
  <c r="K10" i="254"/>
  <c r="G10" i="254"/>
  <c r="D10" i="254"/>
  <c r="N9" i="254"/>
  <c r="K9" i="254"/>
  <c r="G9" i="254"/>
  <c r="D9" i="254"/>
  <c r="N8" i="254"/>
  <c r="K8" i="254"/>
  <c r="H8" i="254"/>
  <c r="G8" i="254"/>
  <c r="D8" i="254"/>
  <c r="N7" i="254"/>
  <c r="K7" i="254"/>
  <c r="G7" i="254"/>
  <c r="D7" i="254"/>
  <c r="N6" i="254"/>
  <c r="K6" i="254"/>
  <c r="G6" i="254"/>
  <c r="D6" i="254"/>
  <c r="P7" i="253"/>
  <c r="R12" i="253"/>
  <c r="N11" i="253"/>
  <c r="K11" i="253"/>
  <c r="G11" i="253"/>
  <c r="D11" i="253"/>
  <c r="N10" i="253"/>
  <c r="K10" i="253"/>
  <c r="G10" i="253"/>
  <c r="D10" i="253"/>
  <c r="N9" i="253"/>
  <c r="K9" i="253"/>
  <c r="G9" i="253"/>
  <c r="D9" i="253"/>
  <c r="N8" i="253"/>
  <c r="K8" i="253"/>
  <c r="H8" i="253"/>
  <c r="G8" i="253"/>
  <c r="D8" i="253"/>
  <c r="N7" i="253"/>
  <c r="K7" i="253"/>
  <c r="G7" i="253"/>
  <c r="D7" i="253"/>
  <c r="N6" i="253"/>
  <c r="K6" i="253"/>
  <c r="K12" i="253" s="1"/>
  <c r="G6" i="253"/>
  <c r="D6" i="253"/>
  <c r="P7" i="252"/>
  <c r="R12" i="252"/>
  <c r="N11" i="252"/>
  <c r="K11" i="252"/>
  <c r="G11" i="252"/>
  <c r="D11" i="252"/>
  <c r="N10" i="252"/>
  <c r="K10" i="252"/>
  <c r="G10" i="252"/>
  <c r="D10" i="252"/>
  <c r="N9" i="252"/>
  <c r="K9" i="252"/>
  <c r="G9" i="252"/>
  <c r="D9" i="252"/>
  <c r="N8" i="252"/>
  <c r="N12" i="252" s="1"/>
  <c r="K8" i="252"/>
  <c r="H8" i="252"/>
  <c r="G8" i="252"/>
  <c r="D8" i="252"/>
  <c r="N7" i="252"/>
  <c r="K7" i="252"/>
  <c r="G7" i="252"/>
  <c r="D7" i="252"/>
  <c r="N6" i="252"/>
  <c r="K6" i="252"/>
  <c r="G6" i="252"/>
  <c r="D6" i="252"/>
  <c r="P7" i="251"/>
  <c r="R12" i="251"/>
  <c r="N11" i="251"/>
  <c r="K11" i="251"/>
  <c r="G11" i="251"/>
  <c r="D11" i="251"/>
  <c r="N10" i="251"/>
  <c r="K10" i="251"/>
  <c r="G10" i="251"/>
  <c r="D10" i="251"/>
  <c r="N9" i="251"/>
  <c r="K9" i="251"/>
  <c r="G9" i="251"/>
  <c r="D9" i="251"/>
  <c r="N8" i="251"/>
  <c r="K8" i="251"/>
  <c r="H8" i="251"/>
  <c r="G8" i="251"/>
  <c r="D8" i="251"/>
  <c r="N7" i="251"/>
  <c r="K7" i="251"/>
  <c r="G7" i="251"/>
  <c r="D7" i="251"/>
  <c r="N6" i="251"/>
  <c r="K6" i="251"/>
  <c r="G6" i="251"/>
  <c r="D6" i="251"/>
  <c r="D12" i="251" s="1"/>
  <c r="P7" i="250"/>
  <c r="R12" i="250"/>
  <c r="N11" i="250"/>
  <c r="K11" i="250"/>
  <c r="G11" i="250"/>
  <c r="D11" i="250"/>
  <c r="N10" i="250"/>
  <c r="K10" i="250"/>
  <c r="G10" i="250"/>
  <c r="D10" i="250"/>
  <c r="N9" i="250"/>
  <c r="K9" i="250"/>
  <c r="G9" i="250"/>
  <c r="D9" i="250"/>
  <c r="N8" i="250"/>
  <c r="K8" i="250"/>
  <c r="H8" i="250"/>
  <c r="G8" i="250"/>
  <c r="D8" i="250"/>
  <c r="D12" i="250" s="1"/>
  <c r="N7" i="250"/>
  <c r="K7" i="250"/>
  <c r="G7" i="250"/>
  <c r="D7" i="250"/>
  <c r="N6" i="250"/>
  <c r="K6" i="250"/>
  <c r="K12" i="250" s="1"/>
  <c r="G6" i="250"/>
  <c r="D6" i="250"/>
  <c r="P7" i="249"/>
  <c r="R12" i="249"/>
  <c r="N11" i="249"/>
  <c r="K11" i="249"/>
  <c r="G11" i="249"/>
  <c r="D11" i="249"/>
  <c r="N10" i="249"/>
  <c r="K10" i="249"/>
  <c r="G10" i="249"/>
  <c r="D10" i="249"/>
  <c r="N9" i="249"/>
  <c r="K9" i="249"/>
  <c r="G9" i="249"/>
  <c r="D9" i="249"/>
  <c r="N8" i="249"/>
  <c r="K8" i="249"/>
  <c r="H8" i="249"/>
  <c r="G8" i="249"/>
  <c r="D8" i="249"/>
  <c r="N7" i="249"/>
  <c r="K7" i="249"/>
  <c r="G7" i="249"/>
  <c r="D7" i="249"/>
  <c r="N6" i="249"/>
  <c r="K6" i="249"/>
  <c r="G6" i="249"/>
  <c r="D6" i="249"/>
  <c r="P7" i="248"/>
  <c r="R12" i="248"/>
  <c r="N11" i="248"/>
  <c r="K11" i="248"/>
  <c r="G11" i="248"/>
  <c r="D11" i="248"/>
  <c r="N10" i="248"/>
  <c r="K10" i="248"/>
  <c r="G10" i="248"/>
  <c r="D10" i="248"/>
  <c r="N9" i="248"/>
  <c r="K9" i="248"/>
  <c r="G9" i="248"/>
  <c r="D9" i="248"/>
  <c r="N8" i="248"/>
  <c r="K8" i="248"/>
  <c r="H8" i="248"/>
  <c r="G8" i="248"/>
  <c r="D8" i="248"/>
  <c r="N7" i="248"/>
  <c r="K7" i="248"/>
  <c r="G7" i="248"/>
  <c r="D7" i="248"/>
  <c r="N6" i="248"/>
  <c r="K6" i="248"/>
  <c r="G6" i="248"/>
  <c r="D6" i="248"/>
  <c r="P7" i="247"/>
  <c r="R12" i="247"/>
  <c r="N11" i="247"/>
  <c r="K11" i="247"/>
  <c r="G11" i="247"/>
  <c r="D11" i="247"/>
  <c r="N10" i="247"/>
  <c r="K10" i="247"/>
  <c r="G10" i="247"/>
  <c r="D10" i="247"/>
  <c r="N9" i="247"/>
  <c r="K9" i="247"/>
  <c r="G9" i="247"/>
  <c r="D9" i="247"/>
  <c r="N8" i="247"/>
  <c r="K8" i="247"/>
  <c r="H8" i="247"/>
  <c r="G8" i="247"/>
  <c r="D8" i="247"/>
  <c r="N7" i="247"/>
  <c r="K7" i="247"/>
  <c r="G7" i="247"/>
  <c r="D7" i="247"/>
  <c r="N6" i="247"/>
  <c r="K6" i="247"/>
  <c r="K12" i="247" s="1"/>
  <c r="G6" i="247"/>
  <c r="D6" i="247"/>
  <c r="D12" i="247" s="1"/>
  <c r="P7" i="246"/>
  <c r="R12" i="246"/>
  <c r="N11" i="246"/>
  <c r="K11" i="246"/>
  <c r="G11" i="246"/>
  <c r="D11" i="246"/>
  <c r="N10" i="246"/>
  <c r="K10" i="246"/>
  <c r="G10" i="246"/>
  <c r="D10" i="246"/>
  <c r="N9" i="246"/>
  <c r="K9" i="246"/>
  <c r="G9" i="246"/>
  <c r="D9" i="246"/>
  <c r="N8" i="246"/>
  <c r="K8" i="246"/>
  <c r="H8" i="246"/>
  <c r="G8" i="246"/>
  <c r="D8" i="246"/>
  <c r="N7" i="246"/>
  <c r="K7" i="246"/>
  <c r="G7" i="246"/>
  <c r="D7" i="246"/>
  <c r="N6" i="246"/>
  <c r="K6" i="246"/>
  <c r="K12" i="246" s="1"/>
  <c r="G6" i="246"/>
  <c r="D6" i="246"/>
  <c r="P7" i="245"/>
  <c r="R12" i="245"/>
  <c r="N11" i="245"/>
  <c r="K11" i="245"/>
  <c r="G11" i="245"/>
  <c r="D11" i="245"/>
  <c r="N10" i="245"/>
  <c r="K10" i="245"/>
  <c r="G10" i="245"/>
  <c r="D10" i="245"/>
  <c r="N9" i="245"/>
  <c r="K9" i="245"/>
  <c r="G9" i="245"/>
  <c r="D9" i="245"/>
  <c r="N8" i="245"/>
  <c r="N12" i="245" s="1"/>
  <c r="K8" i="245"/>
  <c r="H8" i="245"/>
  <c r="G8" i="245"/>
  <c r="D8" i="245"/>
  <c r="N7" i="245"/>
  <c r="K7" i="245"/>
  <c r="G7" i="245"/>
  <c r="D7" i="245"/>
  <c r="N6" i="245"/>
  <c r="K6" i="245"/>
  <c r="G6" i="245"/>
  <c r="D6" i="245"/>
  <c r="P7" i="244"/>
  <c r="R12" i="244"/>
  <c r="N11" i="244"/>
  <c r="K11" i="244"/>
  <c r="G11" i="244"/>
  <c r="D11" i="244"/>
  <c r="N10" i="244"/>
  <c r="K10" i="244"/>
  <c r="G10" i="244"/>
  <c r="D10" i="244"/>
  <c r="N9" i="244"/>
  <c r="K9" i="244"/>
  <c r="G9" i="244"/>
  <c r="D9" i="244"/>
  <c r="N8" i="244"/>
  <c r="K8" i="244"/>
  <c r="H8" i="244"/>
  <c r="G8" i="244"/>
  <c r="D8" i="244"/>
  <c r="N7" i="244"/>
  <c r="K7" i="244"/>
  <c r="G7" i="244"/>
  <c r="D7" i="244"/>
  <c r="N6" i="244"/>
  <c r="K6" i="244"/>
  <c r="G6" i="244"/>
  <c r="D6" i="244"/>
  <c r="P7" i="243"/>
  <c r="R12" i="243"/>
  <c r="N11" i="243"/>
  <c r="K11" i="243"/>
  <c r="G11" i="243"/>
  <c r="D11" i="243"/>
  <c r="N10" i="243"/>
  <c r="K10" i="243"/>
  <c r="G10" i="243"/>
  <c r="D10" i="243"/>
  <c r="N9" i="243"/>
  <c r="K9" i="243"/>
  <c r="G9" i="243"/>
  <c r="D9" i="243"/>
  <c r="N8" i="243"/>
  <c r="N12" i="243" s="1"/>
  <c r="K8" i="243"/>
  <c r="H8" i="243"/>
  <c r="G8" i="243"/>
  <c r="D8" i="243"/>
  <c r="N7" i="243"/>
  <c r="K7" i="243"/>
  <c r="G7" i="243"/>
  <c r="D7" i="243"/>
  <c r="N6" i="243"/>
  <c r="K6" i="243"/>
  <c r="G6" i="243"/>
  <c r="G12" i="243" s="1"/>
  <c r="D6" i="243"/>
  <c r="P7" i="242"/>
  <c r="R12" i="242"/>
  <c r="N11" i="242"/>
  <c r="K11" i="242"/>
  <c r="G11" i="242"/>
  <c r="D11" i="242"/>
  <c r="N10" i="242"/>
  <c r="K10" i="242"/>
  <c r="G10" i="242"/>
  <c r="D10" i="242"/>
  <c r="N9" i="242"/>
  <c r="K9" i="242"/>
  <c r="G9" i="242"/>
  <c r="D9" i="242"/>
  <c r="N8" i="242"/>
  <c r="N12" i="242" s="1"/>
  <c r="K8" i="242"/>
  <c r="H8" i="242"/>
  <c r="G8" i="242"/>
  <c r="D8" i="242"/>
  <c r="N7" i="242"/>
  <c r="K7" i="242"/>
  <c r="G7" i="242"/>
  <c r="D7" i="242"/>
  <c r="N6" i="242"/>
  <c r="K6" i="242"/>
  <c r="G6" i="242"/>
  <c r="D6" i="242"/>
  <c r="P7" i="241"/>
  <c r="R12" i="241"/>
  <c r="N11" i="241"/>
  <c r="K11" i="241"/>
  <c r="G11" i="241"/>
  <c r="D11" i="241"/>
  <c r="N10" i="241"/>
  <c r="K10" i="241"/>
  <c r="G10" i="241"/>
  <c r="D10" i="241"/>
  <c r="N9" i="241"/>
  <c r="K9" i="241"/>
  <c r="G9" i="241"/>
  <c r="D9" i="241"/>
  <c r="N8" i="241"/>
  <c r="N12" i="241" s="1"/>
  <c r="K8" i="241"/>
  <c r="H8" i="241"/>
  <c r="G8" i="241"/>
  <c r="D8" i="241"/>
  <c r="N7" i="241"/>
  <c r="K7" i="241"/>
  <c r="G7" i="241"/>
  <c r="G12" i="241" s="1"/>
  <c r="D7" i="241"/>
  <c r="N6" i="241"/>
  <c r="K6" i="241"/>
  <c r="G6" i="241"/>
  <c r="D6" i="241"/>
  <c r="P7" i="240"/>
  <c r="R12" i="240"/>
  <c r="N11" i="240"/>
  <c r="K11" i="240"/>
  <c r="G11" i="240"/>
  <c r="D11" i="240"/>
  <c r="N10" i="240"/>
  <c r="K10" i="240"/>
  <c r="G10" i="240"/>
  <c r="D10" i="240"/>
  <c r="N9" i="240"/>
  <c r="K9" i="240"/>
  <c r="G9" i="240"/>
  <c r="D9" i="240"/>
  <c r="N8" i="240"/>
  <c r="K8" i="240"/>
  <c r="H8" i="240"/>
  <c r="G8" i="240"/>
  <c r="D8" i="240"/>
  <c r="N7" i="240"/>
  <c r="K7" i="240"/>
  <c r="G7" i="240"/>
  <c r="D7" i="240"/>
  <c r="N6" i="240"/>
  <c r="K6" i="240"/>
  <c r="K12" i="240" s="1"/>
  <c r="G6" i="240"/>
  <c r="D6" i="240"/>
  <c r="P7" i="239"/>
  <c r="R12" i="239"/>
  <c r="N11" i="239"/>
  <c r="K11" i="239"/>
  <c r="G11" i="239"/>
  <c r="D11" i="239"/>
  <c r="N10" i="239"/>
  <c r="K10" i="239"/>
  <c r="G10" i="239"/>
  <c r="D10" i="239"/>
  <c r="N9" i="239"/>
  <c r="K9" i="239"/>
  <c r="G9" i="239"/>
  <c r="D9" i="239"/>
  <c r="N8" i="239"/>
  <c r="K8" i="239"/>
  <c r="H8" i="239"/>
  <c r="G8" i="239"/>
  <c r="D8" i="239"/>
  <c r="N7" i="239"/>
  <c r="K7" i="239"/>
  <c r="G7" i="239"/>
  <c r="G12" i="239" s="1"/>
  <c r="D7" i="239"/>
  <c r="N6" i="239"/>
  <c r="K6" i="239"/>
  <c r="K12" i="239" s="1"/>
  <c r="G6" i="239"/>
  <c r="D6" i="239"/>
  <c r="P7" i="238"/>
  <c r="R12" i="238"/>
  <c r="N11" i="238"/>
  <c r="K11" i="238"/>
  <c r="G11" i="238"/>
  <c r="D11" i="238"/>
  <c r="N10" i="238"/>
  <c r="K10" i="238"/>
  <c r="G10" i="238"/>
  <c r="D10" i="238"/>
  <c r="N9" i="238"/>
  <c r="K9" i="238"/>
  <c r="G9" i="238"/>
  <c r="D9" i="238"/>
  <c r="N8" i="238"/>
  <c r="K8" i="238"/>
  <c r="H8" i="238"/>
  <c r="G8" i="238"/>
  <c r="D8" i="238"/>
  <c r="N7" i="238"/>
  <c r="K7" i="238"/>
  <c r="G7" i="238"/>
  <c r="D7" i="238"/>
  <c r="N6" i="238"/>
  <c r="K6" i="238"/>
  <c r="K12" i="238" s="1"/>
  <c r="G6" i="238"/>
  <c r="D6" i="238"/>
  <c r="P7" i="237"/>
  <c r="R12" i="237"/>
  <c r="N11" i="237"/>
  <c r="K11" i="237"/>
  <c r="G11" i="237"/>
  <c r="D11" i="237"/>
  <c r="N10" i="237"/>
  <c r="K10" i="237"/>
  <c r="G10" i="237"/>
  <c r="D10" i="237"/>
  <c r="N9" i="237"/>
  <c r="K9" i="237"/>
  <c r="G9" i="237"/>
  <c r="D9" i="237"/>
  <c r="N8" i="237"/>
  <c r="K8" i="237"/>
  <c r="H8" i="237"/>
  <c r="G8" i="237"/>
  <c r="D8" i="237"/>
  <c r="N7" i="237"/>
  <c r="K7" i="237"/>
  <c r="G7" i="237"/>
  <c r="D7" i="237"/>
  <c r="N6" i="237"/>
  <c r="K6" i="237"/>
  <c r="K12" i="237" s="1"/>
  <c r="G6" i="237"/>
  <c r="D6" i="237"/>
  <c r="P7" i="236"/>
  <c r="R12" i="236"/>
  <c r="N11" i="236"/>
  <c r="K11" i="236"/>
  <c r="G11" i="236"/>
  <c r="D11" i="236"/>
  <c r="N10" i="236"/>
  <c r="K10" i="236"/>
  <c r="G10" i="236"/>
  <c r="D10" i="236"/>
  <c r="N9" i="236"/>
  <c r="K9" i="236"/>
  <c r="G9" i="236"/>
  <c r="D9" i="236"/>
  <c r="N8" i="236"/>
  <c r="K8" i="236"/>
  <c r="H8" i="236"/>
  <c r="G8" i="236"/>
  <c r="D8" i="236"/>
  <c r="N7" i="236"/>
  <c r="K7" i="236"/>
  <c r="G7" i="236"/>
  <c r="D7" i="236"/>
  <c r="N6" i="236"/>
  <c r="K6" i="236"/>
  <c r="K12" i="236" s="1"/>
  <c r="G6" i="236"/>
  <c r="D6" i="236"/>
  <c r="P7" i="235"/>
  <c r="R12" i="235"/>
  <c r="N11" i="235"/>
  <c r="K11" i="235"/>
  <c r="G11" i="235"/>
  <c r="D11" i="235"/>
  <c r="N10" i="235"/>
  <c r="K10" i="235"/>
  <c r="G10" i="235"/>
  <c r="D10" i="235"/>
  <c r="N9" i="235"/>
  <c r="K9" i="235"/>
  <c r="G9" i="235"/>
  <c r="D9" i="235"/>
  <c r="N8" i="235"/>
  <c r="K8" i="235"/>
  <c r="K12" i="235" s="1"/>
  <c r="H8" i="235"/>
  <c r="G8" i="235"/>
  <c r="D8" i="235"/>
  <c r="N7" i="235"/>
  <c r="K7" i="235"/>
  <c r="G7" i="235"/>
  <c r="D7" i="235"/>
  <c r="N6" i="235"/>
  <c r="K6" i="235"/>
  <c r="G6" i="235"/>
  <c r="D6" i="235"/>
  <c r="P7" i="234"/>
  <c r="R12" i="234"/>
  <c r="N11" i="234"/>
  <c r="K11" i="234"/>
  <c r="G11" i="234"/>
  <c r="D11" i="234"/>
  <c r="N10" i="234"/>
  <c r="K10" i="234"/>
  <c r="G10" i="234"/>
  <c r="D10" i="234"/>
  <c r="N9" i="234"/>
  <c r="K9" i="234"/>
  <c r="G9" i="234"/>
  <c r="D9" i="234"/>
  <c r="N8" i="234"/>
  <c r="K8" i="234"/>
  <c r="H8" i="234"/>
  <c r="G8" i="234"/>
  <c r="D8" i="234"/>
  <c r="N7" i="234"/>
  <c r="K7" i="234"/>
  <c r="G7" i="234"/>
  <c r="D7" i="234"/>
  <c r="N6" i="234"/>
  <c r="K6" i="234"/>
  <c r="G6" i="234"/>
  <c r="D6" i="234"/>
  <c r="P7" i="233"/>
  <c r="R12" i="233"/>
  <c r="N11" i="233"/>
  <c r="K11" i="233"/>
  <c r="G11" i="233"/>
  <c r="D11" i="233"/>
  <c r="N10" i="233"/>
  <c r="K10" i="233"/>
  <c r="G10" i="233"/>
  <c r="D10" i="233"/>
  <c r="N9" i="233"/>
  <c r="K9" i="233"/>
  <c r="G9" i="233"/>
  <c r="D9" i="233"/>
  <c r="N8" i="233"/>
  <c r="K8" i="233"/>
  <c r="H8" i="233"/>
  <c r="G8" i="233"/>
  <c r="D8" i="233"/>
  <c r="N7" i="233"/>
  <c r="K7" i="233"/>
  <c r="G7" i="233"/>
  <c r="D7" i="233"/>
  <c r="N6" i="233"/>
  <c r="K6" i="233"/>
  <c r="K12" i="233" s="1"/>
  <c r="G6" i="233"/>
  <c r="D6" i="233"/>
  <c r="P7" i="232"/>
  <c r="R12" i="232"/>
  <c r="N11" i="232"/>
  <c r="K11" i="232"/>
  <c r="G11" i="232"/>
  <c r="D11" i="232"/>
  <c r="N10" i="232"/>
  <c r="K10" i="232"/>
  <c r="G10" i="232"/>
  <c r="D10" i="232"/>
  <c r="N9" i="232"/>
  <c r="K9" i="232"/>
  <c r="G9" i="232"/>
  <c r="D9" i="232"/>
  <c r="N8" i="232"/>
  <c r="K8" i="232"/>
  <c r="H8" i="232"/>
  <c r="G8" i="232"/>
  <c r="D8" i="232"/>
  <c r="N7" i="232"/>
  <c r="K7" i="232"/>
  <c r="G7" i="232"/>
  <c r="D7" i="232"/>
  <c r="N6" i="232"/>
  <c r="K6" i="232"/>
  <c r="G6" i="232"/>
  <c r="G12" i="232" s="1"/>
  <c r="D6" i="232"/>
  <c r="P7" i="231"/>
  <c r="R12" i="231"/>
  <c r="N11" i="231"/>
  <c r="K11" i="231"/>
  <c r="G11" i="231"/>
  <c r="D11" i="231"/>
  <c r="N10" i="231"/>
  <c r="K10" i="231"/>
  <c r="G10" i="231"/>
  <c r="D10" i="231"/>
  <c r="N9" i="231"/>
  <c r="K9" i="231"/>
  <c r="G9" i="231"/>
  <c r="D9" i="231"/>
  <c r="N8" i="231"/>
  <c r="K8" i="231"/>
  <c r="H8" i="231"/>
  <c r="G8" i="231"/>
  <c r="D8" i="231"/>
  <c r="N7" i="231"/>
  <c r="K7" i="231"/>
  <c r="G7" i="231"/>
  <c r="D7" i="231"/>
  <c r="N6" i="231"/>
  <c r="K6" i="231"/>
  <c r="G6" i="231"/>
  <c r="D6" i="231"/>
  <c r="D12" i="231" s="1"/>
  <c r="P7" i="230"/>
  <c r="R12" i="230"/>
  <c r="N11" i="230"/>
  <c r="K11" i="230"/>
  <c r="G11" i="230"/>
  <c r="D11" i="230"/>
  <c r="N10" i="230"/>
  <c r="K10" i="230"/>
  <c r="G10" i="230"/>
  <c r="D10" i="230"/>
  <c r="N9" i="230"/>
  <c r="K9" i="230"/>
  <c r="G9" i="230"/>
  <c r="D9" i="230"/>
  <c r="N8" i="230"/>
  <c r="K8" i="230"/>
  <c r="H8" i="230"/>
  <c r="G8" i="230"/>
  <c r="D8" i="230"/>
  <c r="N7" i="230"/>
  <c r="K7" i="230"/>
  <c r="G7" i="230"/>
  <c r="D7" i="230"/>
  <c r="N6" i="230"/>
  <c r="K6" i="230"/>
  <c r="G6" i="230"/>
  <c r="D6" i="230"/>
  <c r="P7" i="229"/>
  <c r="R12" i="229"/>
  <c r="N11" i="229"/>
  <c r="K11" i="229"/>
  <c r="G11" i="229"/>
  <c r="D11" i="229"/>
  <c r="N10" i="229"/>
  <c r="K10" i="229"/>
  <c r="G10" i="229"/>
  <c r="D10" i="229"/>
  <c r="N9" i="229"/>
  <c r="K9" i="229"/>
  <c r="G9" i="229"/>
  <c r="D9" i="229"/>
  <c r="N8" i="229"/>
  <c r="K8" i="229"/>
  <c r="H8" i="229"/>
  <c r="G8" i="229"/>
  <c r="D8" i="229"/>
  <c r="N7" i="229"/>
  <c r="K7" i="229"/>
  <c r="G7" i="229"/>
  <c r="D7" i="229"/>
  <c r="N6" i="229"/>
  <c r="K6" i="229"/>
  <c r="G6" i="229"/>
  <c r="D6" i="229"/>
  <c r="D12" i="229" s="1"/>
  <c r="P7" i="228"/>
  <c r="R12" i="228"/>
  <c r="N11" i="228"/>
  <c r="K11" i="228"/>
  <c r="G11" i="228"/>
  <c r="D11" i="228"/>
  <c r="N10" i="228"/>
  <c r="K10" i="228"/>
  <c r="G10" i="228"/>
  <c r="D10" i="228"/>
  <c r="N9" i="228"/>
  <c r="K9" i="228"/>
  <c r="G9" i="228"/>
  <c r="D9" i="228"/>
  <c r="N8" i="228"/>
  <c r="K8" i="228"/>
  <c r="H8" i="228"/>
  <c r="G8" i="228"/>
  <c r="D8" i="228"/>
  <c r="N7" i="228"/>
  <c r="K7" i="228"/>
  <c r="G7" i="228"/>
  <c r="D7" i="228"/>
  <c r="N6" i="228"/>
  <c r="K6" i="228"/>
  <c r="K12" i="228" s="1"/>
  <c r="G6" i="228"/>
  <c r="D6" i="228"/>
  <c r="P7" i="227"/>
  <c r="R12" i="227"/>
  <c r="N11" i="227"/>
  <c r="K11" i="227"/>
  <c r="G11" i="227"/>
  <c r="D11" i="227"/>
  <c r="N10" i="227"/>
  <c r="K10" i="227"/>
  <c r="G10" i="227"/>
  <c r="D10" i="227"/>
  <c r="N9" i="227"/>
  <c r="K9" i="227"/>
  <c r="G9" i="227"/>
  <c r="D9" i="227"/>
  <c r="N8" i="227"/>
  <c r="K8" i="227"/>
  <c r="H8" i="227"/>
  <c r="G8" i="227"/>
  <c r="D8" i="227"/>
  <c r="N7" i="227"/>
  <c r="K7" i="227"/>
  <c r="G7" i="227"/>
  <c r="D7" i="227"/>
  <c r="N6" i="227"/>
  <c r="K6" i="227"/>
  <c r="G6" i="227"/>
  <c r="D6" i="227"/>
  <c r="P7" i="226"/>
  <c r="R12" i="226"/>
  <c r="N11" i="226"/>
  <c r="K11" i="226"/>
  <c r="G11" i="226"/>
  <c r="D11" i="226"/>
  <c r="N10" i="226"/>
  <c r="K10" i="226"/>
  <c r="G10" i="226"/>
  <c r="D10" i="226"/>
  <c r="N9" i="226"/>
  <c r="K9" i="226"/>
  <c r="G9" i="226"/>
  <c r="D9" i="226"/>
  <c r="N8" i="226"/>
  <c r="K8" i="226"/>
  <c r="H8" i="226"/>
  <c r="G8" i="226"/>
  <c r="D8" i="226"/>
  <c r="N7" i="226"/>
  <c r="K7" i="226"/>
  <c r="G7" i="226"/>
  <c r="D7" i="226"/>
  <c r="N6" i="226"/>
  <c r="K6" i="226"/>
  <c r="G6" i="226"/>
  <c r="G12" i="226" s="1"/>
  <c r="D6" i="226"/>
  <c r="P7" i="225"/>
  <c r="R12" i="225"/>
  <c r="N11" i="225"/>
  <c r="K11" i="225"/>
  <c r="G11" i="225"/>
  <c r="D11" i="225"/>
  <c r="N10" i="225"/>
  <c r="K10" i="225"/>
  <c r="G10" i="225"/>
  <c r="D10" i="225"/>
  <c r="N9" i="225"/>
  <c r="K9" i="225"/>
  <c r="G9" i="225"/>
  <c r="D9" i="225"/>
  <c r="N8" i="225"/>
  <c r="K8" i="225"/>
  <c r="H8" i="225"/>
  <c r="G8" i="225"/>
  <c r="D8" i="225"/>
  <c r="N7" i="225"/>
  <c r="K7" i="225"/>
  <c r="G7" i="225"/>
  <c r="D7" i="225"/>
  <c r="N6" i="225"/>
  <c r="K6" i="225"/>
  <c r="G6" i="225"/>
  <c r="D6" i="225"/>
  <c r="P7" i="224"/>
  <c r="R12" i="224"/>
  <c r="N11" i="224"/>
  <c r="K11" i="224"/>
  <c r="G11" i="224"/>
  <c r="D11" i="224"/>
  <c r="N10" i="224"/>
  <c r="K10" i="224"/>
  <c r="G10" i="224"/>
  <c r="D10" i="224"/>
  <c r="N9" i="224"/>
  <c r="K9" i="224"/>
  <c r="G9" i="224"/>
  <c r="D9" i="224"/>
  <c r="N8" i="224"/>
  <c r="K8" i="224"/>
  <c r="H8" i="224"/>
  <c r="G8" i="224"/>
  <c r="D8" i="224"/>
  <c r="N7" i="224"/>
  <c r="K7" i="224"/>
  <c r="G7" i="224"/>
  <c r="D7" i="224"/>
  <c r="N6" i="224"/>
  <c r="K6" i="224"/>
  <c r="G6" i="224"/>
  <c r="D6" i="224"/>
  <c r="P7" i="223"/>
  <c r="R12" i="223"/>
  <c r="N11" i="223"/>
  <c r="K11" i="223"/>
  <c r="G11" i="223"/>
  <c r="D11" i="223"/>
  <c r="N10" i="223"/>
  <c r="K10" i="223"/>
  <c r="G10" i="223"/>
  <c r="D10" i="223"/>
  <c r="N9" i="223"/>
  <c r="K9" i="223"/>
  <c r="G9" i="223"/>
  <c r="D9" i="223"/>
  <c r="N8" i="223"/>
  <c r="K8" i="223"/>
  <c r="H8" i="223"/>
  <c r="G8" i="223"/>
  <c r="D8" i="223"/>
  <c r="N7" i="223"/>
  <c r="K7" i="223"/>
  <c r="G7" i="223"/>
  <c r="D7" i="223"/>
  <c r="N6" i="223"/>
  <c r="K6" i="223"/>
  <c r="G6" i="223"/>
  <c r="D6" i="223"/>
  <c r="D12" i="223" s="1"/>
  <c r="P7" i="222"/>
  <c r="R12" i="222"/>
  <c r="N11" i="222"/>
  <c r="K11" i="222"/>
  <c r="G11" i="222"/>
  <c r="D11" i="222"/>
  <c r="N10" i="222"/>
  <c r="K10" i="222"/>
  <c r="G10" i="222"/>
  <c r="D10" i="222"/>
  <c r="N9" i="222"/>
  <c r="K9" i="222"/>
  <c r="G9" i="222"/>
  <c r="D9" i="222"/>
  <c r="N8" i="222"/>
  <c r="K8" i="222"/>
  <c r="H8" i="222"/>
  <c r="G8" i="222"/>
  <c r="D8" i="222"/>
  <c r="N7" i="222"/>
  <c r="K7" i="222"/>
  <c r="G7" i="222"/>
  <c r="D7" i="222"/>
  <c r="N6" i="222"/>
  <c r="K6" i="222"/>
  <c r="G6" i="222"/>
  <c r="D6" i="222"/>
  <c r="D12" i="222" s="1"/>
  <c r="P7" i="221"/>
  <c r="R12" i="221"/>
  <c r="N11" i="221"/>
  <c r="K11" i="221"/>
  <c r="G11" i="221"/>
  <c r="D11" i="221"/>
  <c r="N10" i="221"/>
  <c r="K10" i="221"/>
  <c r="G10" i="221"/>
  <c r="D10" i="221"/>
  <c r="N9" i="221"/>
  <c r="K9" i="221"/>
  <c r="G9" i="221"/>
  <c r="D9" i="221"/>
  <c r="N8" i="221"/>
  <c r="K8" i="221"/>
  <c r="H8" i="221"/>
  <c r="G8" i="221"/>
  <c r="D8" i="221"/>
  <c r="N7" i="221"/>
  <c r="K7" i="221"/>
  <c r="G7" i="221"/>
  <c r="D7" i="221"/>
  <c r="N6" i="221"/>
  <c r="K6" i="221"/>
  <c r="K12" i="221" s="1"/>
  <c r="G6" i="221"/>
  <c r="D6" i="221"/>
  <c r="P7" i="220"/>
  <c r="R12" i="220"/>
  <c r="N11" i="220"/>
  <c r="K11" i="220"/>
  <c r="G11" i="220"/>
  <c r="D11" i="220"/>
  <c r="N10" i="220"/>
  <c r="K10" i="220"/>
  <c r="G10" i="220"/>
  <c r="D10" i="220"/>
  <c r="N9" i="220"/>
  <c r="K9" i="220"/>
  <c r="G9" i="220"/>
  <c r="D9" i="220"/>
  <c r="N8" i="220"/>
  <c r="K8" i="220"/>
  <c r="H8" i="220"/>
  <c r="G8" i="220"/>
  <c r="D8" i="220"/>
  <c r="N7" i="220"/>
  <c r="K7" i="220"/>
  <c r="G7" i="220"/>
  <c r="D7" i="220"/>
  <c r="N6" i="220"/>
  <c r="K6" i="220"/>
  <c r="G6" i="220"/>
  <c r="D6" i="220"/>
  <c r="P7" i="219"/>
  <c r="R12" i="219"/>
  <c r="N11" i="219"/>
  <c r="K11" i="219"/>
  <c r="G11" i="219"/>
  <c r="D11" i="219"/>
  <c r="N10" i="219"/>
  <c r="K10" i="219"/>
  <c r="G10" i="219"/>
  <c r="D10" i="219"/>
  <c r="N9" i="219"/>
  <c r="K9" i="219"/>
  <c r="G9" i="219"/>
  <c r="D9" i="219"/>
  <c r="N8" i="219"/>
  <c r="N12" i="219" s="1"/>
  <c r="K8" i="219"/>
  <c r="H8" i="219"/>
  <c r="G8" i="219"/>
  <c r="D8" i="219"/>
  <c r="N7" i="219"/>
  <c r="K7" i="219"/>
  <c r="G7" i="219"/>
  <c r="D7" i="219"/>
  <c r="N6" i="219"/>
  <c r="K6" i="219"/>
  <c r="K12" i="219" s="1"/>
  <c r="G6" i="219"/>
  <c r="G12" i="219" s="1"/>
  <c r="D6" i="219"/>
  <c r="P7" i="218"/>
  <c r="R12" i="218"/>
  <c r="N11" i="218"/>
  <c r="K11" i="218"/>
  <c r="G11" i="218"/>
  <c r="D11" i="218"/>
  <c r="N10" i="218"/>
  <c r="K10" i="218"/>
  <c r="G10" i="218"/>
  <c r="D10" i="218"/>
  <c r="N9" i="218"/>
  <c r="K9" i="218"/>
  <c r="G9" i="218"/>
  <c r="D9" i="218"/>
  <c r="N8" i="218"/>
  <c r="K8" i="218"/>
  <c r="H8" i="218"/>
  <c r="G8" i="218"/>
  <c r="D8" i="218"/>
  <c r="D12" i="218" s="1"/>
  <c r="N7" i="218"/>
  <c r="K7" i="218"/>
  <c r="G7" i="218"/>
  <c r="D7" i="218"/>
  <c r="N6" i="218"/>
  <c r="K6" i="218"/>
  <c r="G6" i="218"/>
  <c r="G12" i="218" s="1"/>
  <c r="D6" i="218"/>
  <c r="P7" i="217"/>
  <c r="R12" i="217"/>
  <c r="N11" i="217"/>
  <c r="K11" i="217"/>
  <c r="G11" i="217"/>
  <c r="D11" i="217"/>
  <c r="N10" i="217"/>
  <c r="K10" i="217"/>
  <c r="G10" i="217"/>
  <c r="D10" i="217"/>
  <c r="N9" i="217"/>
  <c r="K9" i="217"/>
  <c r="G9" i="217"/>
  <c r="D9" i="217"/>
  <c r="N8" i="217"/>
  <c r="N12" i="217" s="1"/>
  <c r="K8" i="217"/>
  <c r="H8" i="217"/>
  <c r="G8" i="217"/>
  <c r="D8" i="217"/>
  <c r="N7" i="217"/>
  <c r="K7" i="217"/>
  <c r="G7" i="217"/>
  <c r="D7" i="217"/>
  <c r="N6" i="217"/>
  <c r="K6" i="217"/>
  <c r="K12" i="217" s="1"/>
  <c r="G6" i="217"/>
  <c r="G12" i="217" s="1"/>
  <c r="D6" i="217"/>
  <c r="P7" i="216"/>
  <c r="R12" i="216"/>
  <c r="N11" i="216"/>
  <c r="K11" i="216"/>
  <c r="G11" i="216"/>
  <c r="D11" i="216"/>
  <c r="N10" i="216"/>
  <c r="K10" i="216"/>
  <c r="G10" i="216"/>
  <c r="D10" i="216"/>
  <c r="N9" i="216"/>
  <c r="K9" i="216"/>
  <c r="G9" i="216"/>
  <c r="D9" i="216"/>
  <c r="N8" i="216"/>
  <c r="N12" i="216" s="1"/>
  <c r="K8" i="216"/>
  <c r="H8" i="216"/>
  <c r="G8" i="216"/>
  <c r="D8" i="216"/>
  <c r="N7" i="216"/>
  <c r="K7" i="216"/>
  <c r="G7" i="216"/>
  <c r="D7" i="216"/>
  <c r="N6" i="216"/>
  <c r="K6" i="216"/>
  <c r="K12" i="216" s="1"/>
  <c r="G6" i="216"/>
  <c r="D6" i="216"/>
  <c r="P7" i="215"/>
  <c r="R12" i="215"/>
  <c r="N11" i="215"/>
  <c r="K11" i="215"/>
  <c r="G11" i="215"/>
  <c r="D11" i="215"/>
  <c r="N10" i="215"/>
  <c r="K10" i="215"/>
  <c r="G10" i="215"/>
  <c r="D10" i="215"/>
  <c r="N9" i="215"/>
  <c r="K9" i="215"/>
  <c r="G9" i="215"/>
  <c r="D9" i="215"/>
  <c r="N8" i="215"/>
  <c r="N12" i="215" s="1"/>
  <c r="K8" i="215"/>
  <c r="H8" i="215"/>
  <c r="G8" i="215"/>
  <c r="D8" i="215"/>
  <c r="N7" i="215"/>
  <c r="K7" i="215"/>
  <c r="G7" i="215"/>
  <c r="G12" i="215" s="1"/>
  <c r="D7" i="215"/>
  <c r="N6" i="215"/>
  <c r="K6" i="215"/>
  <c r="G6" i="215"/>
  <c r="D6" i="215"/>
  <c r="P7" i="214"/>
  <c r="R12" i="214"/>
  <c r="N11" i="214"/>
  <c r="K11" i="214"/>
  <c r="G11" i="214"/>
  <c r="D11" i="214"/>
  <c r="N10" i="214"/>
  <c r="K10" i="214"/>
  <c r="G10" i="214"/>
  <c r="D10" i="214"/>
  <c r="N9" i="214"/>
  <c r="K9" i="214"/>
  <c r="G9" i="214"/>
  <c r="D9" i="214"/>
  <c r="N8" i="214"/>
  <c r="K8" i="214"/>
  <c r="H8" i="214"/>
  <c r="G8" i="214"/>
  <c r="D8" i="214"/>
  <c r="N7" i="214"/>
  <c r="K7" i="214"/>
  <c r="G7" i="214"/>
  <c r="D7" i="214"/>
  <c r="N6" i="214"/>
  <c r="K6" i="214"/>
  <c r="G6" i="214"/>
  <c r="D6" i="214"/>
  <c r="D12" i="214" s="1"/>
  <c r="P7" i="213"/>
  <c r="R12" i="213"/>
  <c r="N11" i="213"/>
  <c r="K11" i="213"/>
  <c r="G11" i="213"/>
  <c r="D11" i="213"/>
  <c r="N10" i="213"/>
  <c r="K10" i="213"/>
  <c r="G10" i="213"/>
  <c r="D10" i="213"/>
  <c r="N9" i="213"/>
  <c r="K9" i="213"/>
  <c r="G9" i="213"/>
  <c r="D9" i="213"/>
  <c r="N8" i="213"/>
  <c r="K8" i="213"/>
  <c r="K12" i="213" s="1"/>
  <c r="H8" i="213"/>
  <c r="G8" i="213"/>
  <c r="D8" i="213"/>
  <c r="N7" i="213"/>
  <c r="K7" i="213"/>
  <c r="G7" i="213"/>
  <c r="D7" i="213"/>
  <c r="D12" i="213" s="1"/>
  <c r="N6" i="213"/>
  <c r="K6" i="213"/>
  <c r="G6" i="213"/>
  <c r="G12" i="213" s="1"/>
  <c r="D6" i="213"/>
  <c r="P7" i="212"/>
  <c r="R12" i="212"/>
  <c r="N11" i="212"/>
  <c r="K11" i="212"/>
  <c r="G11" i="212"/>
  <c r="D11" i="212"/>
  <c r="N10" i="212"/>
  <c r="K10" i="212"/>
  <c r="G10" i="212"/>
  <c r="D10" i="212"/>
  <c r="N9" i="212"/>
  <c r="K9" i="212"/>
  <c r="G9" i="212"/>
  <c r="D9" i="212"/>
  <c r="N8" i="212"/>
  <c r="K8" i="212"/>
  <c r="H8" i="212"/>
  <c r="G8" i="212"/>
  <c r="D8" i="212"/>
  <c r="N7" i="212"/>
  <c r="K7" i="212"/>
  <c r="G7" i="212"/>
  <c r="D7" i="212"/>
  <c r="N6" i="212"/>
  <c r="K6" i="212"/>
  <c r="K12" i="212" s="1"/>
  <c r="G6" i="212"/>
  <c r="D6" i="212"/>
  <c r="R12" i="211"/>
  <c r="N11" i="211"/>
  <c r="K11" i="211"/>
  <c r="G11" i="211"/>
  <c r="D11" i="211"/>
  <c r="N10" i="211"/>
  <c r="K10" i="211"/>
  <c r="G10" i="211"/>
  <c r="D10" i="211"/>
  <c r="N9" i="211"/>
  <c r="K9" i="211"/>
  <c r="G9" i="211"/>
  <c r="D9" i="211"/>
  <c r="N8" i="211"/>
  <c r="K8" i="211"/>
  <c r="H8" i="211"/>
  <c r="G8" i="211"/>
  <c r="D8" i="211"/>
  <c r="N7" i="211"/>
  <c r="K7" i="211"/>
  <c r="G7" i="211"/>
  <c r="D7" i="211"/>
  <c r="N6" i="211"/>
  <c r="K6" i="211"/>
  <c r="G6" i="211"/>
  <c r="D6" i="211"/>
  <c r="D12" i="211" s="1"/>
  <c r="R12" i="210"/>
  <c r="N11" i="210"/>
  <c r="K11" i="210"/>
  <c r="G11" i="210"/>
  <c r="D11" i="210"/>
  <c r="N10" i="210"/>
  <c r="K10" i="210"/>
  <c r="G10" i="210"/>
  <c r="D10" i="210"/>
  <c r="N9" i="210"/>
  <c r="K9" i="210"/>
  <c r="G9" i="210"/>
  <c r="D9" i="210"/>
  <c r="N8" i="210"/>
  <c r="K8" i="210"/>
  <c r="H8" i="210"/>
  <c r="G8" i="210"/>
  <c r="D8" i="210"/>
  <c r="N7" i="210"/>
  <c r="K7" i="210"/>
  <c r="G7" i="210"/>
  <c r="D7" i="210"/>
  <c r="N6" i="210"/>
  <c r="K6" i="210"/>
  <c r="G6" i="210"/>
  <c r="D6" i="210"/>
  <c r="R12" i="209"/>
  <c r="N11" i="209"/>
  <c r="K11" i="209"/>
  <c r="G11" i="209"/>
  <c r="D11" i="209"/>
  <c r="N10" i="209"/>
  <c r="K10" i="209"/>
  <c r="G10" i="209"/>
  <c r="D10" i="209"/>
  <c r="N9" i="209"/>
  <c r="K9" i="209"/>
  <c r="G9" i="209"/>
  <c r="D9" i="209"/>
  <c r="N8" i="209"/>
  <c r="K8" i="209"/>
  <c r="H8" i="209"/>
  <c r="G8" i="209"/>
  <c r="D8" i="209"/>
  <c r="N7" i="209"/>
  <c r="K7" i="209"/>
  <c r="G7" i="209"/>
  <c r="D7" i="209"/>
  <c r="N6" i="209"/>
  <c r="K6" i="209"/>
  <c r="G6" i="209"/>
  <c r="D6" i="209"/>
  <c r="R12" i="208"/>
  <c r="N11" i="208"/>
  <c r="K11" i="208"/>
  <c r="G11" i="208"/>
  <c r="D11" i="208"/>
  <c r="N10" i="208"/>
  <c r="K10" i="208"/>
  <c r="G10" i="208"/>
  <c r="D10" i="208"/>
  <c r="N9" i="208"/>
  <c r="K9" i="208"/>
  <c r="G9" i="208"/>
  <c r="D9" i="208"/>
  <c r="N8" i="208"/>
  <c r="K8" i="208"/>
  <c r="H8" i="208"/>
  <c r="G8" i="208"/>
  <c r="D8" i="208"/>
  <c r="N7" i="208"/>
  <c r="K7" i="208"/>
  <c r="G7" i="208"/>
  <c r="D7" i="208"/>
  <c r="N6" i="208"/>
  <c r="K6" i="208"/>
  <c r="G6" i="208"/>
  <c r="D6" i="208"/>
  <c r="R12" i="207"/>
  <c r="N11" i="207"/>
  <c r="K11" i="207"/>
  <c r="G11" i="207"/>
  <c r="D11" i="207"/>
  <c r="N10" i="207"/>
  <c r="K10" i="207"/>
  <c r="G10" i="207"/>
  <c r="D10" i="207"/>
  <c r="N9" i="207"/>
  <c r="K9" i="207"/>
  <c r="G9" i="207"/>
  <c r="D9" i="207"/>
  <c r="N8" i="207"/>
  <c r="K8" i="207"/>
  <c r="H8" i="207"/>
  <c r="G8" i="207"/>
  <c r="D8" i="207"/>
  <c r="N7" i="207"/>
  <c r="K7" i="207"/>
  <c r="G7" i="207"/>
  <c r="D7" i="207"/>
  <c r="N6" i="207"/>
  <c r="K6" i="207"/>
  <c r="G6" i="207"/>
  <c r="D6" i="207"/>
  <c r="R12" i="206"/>
  <c r="N11" i="206"/>
  <c r="K11" i="206"/>
  <c r="G11" i="206"/>
  <c r="D11" i="206"/>
  <c r="N10" i="206"/>
  <c r="K10" i="206"/>
  <c r="G10" i="206"/>
  <c r="D10" i="206"/>
  <c r="N9" i="206"/>
  <c r="K9" i="206"/>
  <c r="G9" i="206"/>
  <c r="D9" i="206"/>
  <c r="N8" i="206"/>
  <c r="K8" i="206"/>
  <c r="H8" i="206"/>
  <c r="G8" i="206"/>
  <c r="D8" i="206"/>
  <c r="N7" i="206"/>
  <c r="K7" i="206"/>
  <c r="G7" i="206"/>
  <c r="D7" i="206"/>
  <c r="N6" i="206"/>
  <c r="K6" i="206"/>
  <c r="K12" i="206" s="1"/>
  <c r="G6" i="206"/>
  <c r="D6" i="206"/>
  <c r="R12" i="205"/>
  <c r="N11" i="205"/>
  <c r="K11" i="205"/>
  <c r="G11" i="205"/>
  <c r="D11" i="205"/>
  <c r="N10" i="205"/>
  <c r="K10" i="205"/>
  <c r="G10" i="205"/>
  <c r="D10" i="205"/>
  <c r="N9" i="205"/>
  <c r="K9" i="205"/>
  <c r="G9" i="205"/>
  <c r="D9" i="205"/>
  <c r="N8" i="205"/>
  <c r="K8" i="205"/>
  <c r="H8" i="205"/>
  <c r="G8" i="205"/>
  <c r="D8" i="205"/>
  <c r="N7" i="205"/>
  <c r="K7" i="205"/>
  <c r="G7" i="205"/>
  <c r="D7" i="205"/>
  <c r="N6" i="205"/>
  <c r="K6" i="205"/>
  <c r="G6" i="205"/>
  <c r="D6" i="205"/>
  <c r="R12" i="204"/>
  <c r="N11" i="204"/>
  <c r="K11" i="204"/>
  <c r="G11" i="204"/>
  <c r="D11" i="204"/>
  <c r="N10" i="204"/>
  <c r="K10" i="204"/>
  <c r="G10" i="204"/>
  <c r="D10" i="204"/>
  <c r="N9" i="204"/>
  <c r="K9" i="204"/>
  <c r="G9" i="204"/>
  <c r="D9" i="204"/>
  <c r="N8" i="204"/>
  <c r="N12" i="204" s="1"/>
  <c r="K8" i="204"/>
  <c r="H8" i="204"/>
  <c r="G8" i="204"/>
  <c r="D8" i="204"/>
  <c r="D12" i="204" s="1"/>
  <c r="N7" i="204"/>
  <c r="K7" i="204"/>
  <c r="G7" i="204"/>
  <c r="D7" i="204"/>
  <c r="N6" i="204"/>
  <c r="K6" i="204"/>
  <c r="G6" i="204"/>
  <c r="D6" i="204"/>
  <c r="R12" i="203"/>
  <c r="N11" i="203"/>
  <c r="K11" i="203"/>
  <c r="G11" i="203"/>
  <c r="D11" i="203"/>
  <c r="N10" i="203"/>
  <c r="K10" i="203"/>
  <c r="G10" i="203"/>
  <c r="D10" i="203"/>
  <c r="N9" i="203"/>
  <c r="K9" i="203"/>
  <c r="G9" i="203"/>
  <c r="D9" i="203"/>
  <c r="N8" i="203"/>
  <c r="K8" i="203"/>
  <c r="H8" i="203"/>
  <c r="G8" i="203"/>
  <c r="D8" i="203"/>
  <c r="N7" i="203"/>
  <c r="K7" i="203"/>
  <c r="G7" i="203"/>
  <c r="D7" i="203"/>
  <c r="N6" i="203"/>
  <c r="K6" i="203"/>
  <c r="G6" i="203"/>
  <c r="D6" i="203"/>
  <c r="D12" i="203" s="1"/>
  <c r="R12" i="202"/>
  <c r="N11" i="202"/>
  <c r="K11" i="202"/>
  <c r="G11" i="202"/>
  <c r="D11" i="202"/>
  <c r="N10" i="202"/>
  <c r="K10" i="202"/>
  <c r="G10" i="202"/>
  <c r="D10" i="202"/>
  <c r="N9" i="202"/>
  <c r="K9" i="202"/>
  <c r="G9" i="202"/>
  <c r="D9" i="202"/>
  <c r="N8" i="202"/>
  <c r="K8" i="202"/>
  <c r="H8" i="202"/>
  <c r="G8" i="202"/>
  <c r="D8" i="202"/>
  <c r="N7" i="202"/>
  <c r="K7" i="202"/>
  <c r="G7" i="202"/>
  <c r="D7" i="202"/>
  <c r="N6" i="202"/>
  <c r="K6" i="202"/>
  <c r="K12" i="202" s="1"/>
  <c r="G6" i="202"/>
  <c r="D6" i="202"/>
  <c r="R12" i="201"/>
  <c r="N11" i="201"/>
  <c r="K11" i="201"/>
  <c r="G11" i="201"/>
  <c r="D11" i="201"/>
  <c r="N10" i="201"/>
  <c r="K10" i="201"/>
  <c r="G10" i="201"/>
  <c r="D10" i="201"/>
  <c r="N9" i="201"/>
  <c r="K9" i="201"/>
  <c r="G9" i="201"/>
  <c r="D9" i="201"/>
  <c r="N8" i="201"/>
  <c r="K8" i="201"/>
  <c r="H8" i="201"/>
  <c r="G8" i="201"/>
  <c r="D8" i="201"/>
  <c r="N7" i="201"/>
  <c r="K7" i="201"/>
  <c r="G7" i="201"/>
  <c r="D7" i="201"/>
  <c r="N6" i="201"/>
  <c r="K6" i="201"/>
  <c r="G6" i="201"/>
  <c r="D6" i="201"/>
  <c r="R12" i="200"/>
  <c r="N11" i="200"/>
  <c r="K11" i="200"/>
  <c r="G11" i="200"/>
  <c r="D11" i="200"/>
  <c r="N10" i="200"/>
  <c r="K10" i="200"/>
  <c r="G10" i="200"/>
  <c r="D10" i="200"/>
  <c r="N9" i="200"/>
  <c r="K9" i="200"/>
  <c r="G9" i="200"/>
  <c r="D9" i="200"/>
  <c r="N8" i="200"/>
  <c r="K8" i="200"/>
  <c r="H8" i="200"/>
  <c r="G8" i="200"/>
  <c r="D8" i="200"/>
  <c r="N7" i="200"/>
  <c r="K7" i="200"/>
  <c r="G7" i="200"/>
  <c r="D7" i="200"/>
  <c r="N6" i="200"/>
  <c r="K6" i="200"/>
  <c r="G6" i="200"/>
  <c r="D6" i="200"/>
  <c r="R12" i="199"/>
  <c r="N11" i="199"/>
  <c r="K11" i="199"/>
  <c r="G11" i="199"/>
  <c r="D11" i="199"/>
  <c r="N10" i="199"/>
  <c r="K10" i="199"/>
  <c r="G10" i="199"/>
  <c r="D10" i="199"/>
  <c r="N9" i="199"/>
  <c r="K9" i="199"/>
  <c r="G9" i="199"/>
  <c r="D9" i="199"/>
  <c r="N8" i="199"/>
  <c r="K8" i="199"/>
  <c r="H8" i="199"/>
  <c r="G8" i="199"/>
  <c r="D8" i="199"/>
  <c r="N7" i="199"/>
  <c r="K7" i="199"/>
  <c r="G7" i="199"/>
  <c r="D7" i="199"/>
  <c r="N6" i="199"/>
  <c r="K6" i="199"/>
  <c r="G6" i="199"/>
  <c r="D6" i="199"/>
  <c r="D12" i="199" s="1"/>
  <c r="R12" i="198"/>
  <c r="N11" i="198"/>
  <c r="K11" i="198"/>
  <c r="G11" i="198"/>
  <c r="D11" i="198"/>
  <c r="N10" i="198"/>
  <c r="K10" i="198"/>
  <c r="G10" i="198"/>
  <c r="D10" i="198"/>
  <c r="N9" i="198"/>
  <c r="K9" i="198"/>
  <c r="G9" i="198"/>
  <c r="D9" i="198"/>
  <c r="N8" i="198"/>
  <c r="K8" i="198"/>
  <c r="H8" i="198"/>
  <c r="G8" i="198"/>
  <c r="D8" i="198"/>
  <c r="N7" i="198"/>
  <c r="K7" i="198"/>
  <c r="G7" i="198"/>
  <c r="D7" i="198"/>
  <c r="N6" i="198"/>
  <c r="K6" i="198"/>
  <c r="K12" i="198" s="1"/>
  <c r="G6" i="198"/>
  <c r="D6" i="198"/>
  <c r="R12" i="197"/>
  <c r="N11" i="197"/>
  <c r="K11" i="197"/>
  <c r="G11" i="197"/>
  <c r="D11" i="197"/>
  <c r="N10" i="197"/>
  <c r="K10" i="197"/>
  <c r="G10" i="197"/>
  <c r="D10" i="197"/>
  <c r="N9" i="197"/>
  <c r="K9" i="197"/>
  <c r="G9" i="197"/>
  <c r="D9" i="197"/>
  <c r="N8" i="197"/>
  <c r="K8" i="197"/>
  <c r="H8" i="197"/>
  <c r="G8" i="197"/>
  <c r="D8" i="197"/>
  <c r="N7" i="197"/>
  <c r="K7" i="197"/>
  <c r="G7" i="197"/>
  <c r="D7" i="197"/>
  <c r="N6" i="197"/>
  <c r="K6" i="197"/>
  <c r="G6" i="197"/>
  <c r="G12" i="197" s="1"/>
  <c r="D6" i="197"/>
  <c r="R12" i="196"/>
  <c r="N11" i="196"/>
  <c r="K11" i="196"/>
  <c r="G11" i="196"/>
  <c r="D11" i="196"/>
  <c r="N10" i="196"/>
  <c r="K10" i="196"/>
  <c r="G10" i="196"/>
  <c r="D10" i="196"/>
  <c r="N9" i="196"/>
  <c r="K9" i="196"/>
  <c r="G9" i="196"/>
  <c r="D9" i="196"/>
  <c r="N8" i="196"/>
  <c r="K8" i="196"/>
  <c r="H8" i="196"/>
  <c r="G8" i="196"/>
  <c r="D8" i="196"/>
  <c r="N7" i="196"/>
  <c r="K7" i="196"/>
  <c r="G7" i="196"/>
  <c r="D7" i="196"/>
  <c r="N6" i="196"/>
  <c r="K6" i="196"/>
  <c r="G6" i="196"/>
  <c r="G12" i="196" s="1"/>
  <c r="D6" i="196"/>
  <c r="R12" i="195"/>
  <c r="N11" i="195"/>
  <c r="K11" i="195"/>
  <c r="G11" i="195"/>
  <c r="D11" i="195"/>
  <c r="N10" i="195"/>
  <c r="K10" i="195"/>
  <c r="G10" i="195"/>
  <c r="D10" i="195"/>
  <c r="N9" i="195"/>
  <c r="K9" i="195"/>
  <c r="G9" i="195"/>
  <c r="D9" i="195"/>
  <c r="N8" i="195"/>
  <c r="K8" i="195"/>
  <c r="H8" i="195"/>
  <c r="G8" i="195"/>
  <c r="D8" i="195"/>
  <c r="N7" i="195"/>
  <c r="K7" i="195"/>
  <c r="G7" i="195"/>
  <c r="D7" i="195"/>
  <c r="N6" i="195"/>
  <c r="K6" i="195"/>
  <c r="G6" i="195"/>
  <c r="G12" i="195" s="1"/>
  <c r="D6" i="195"/>
  <c r="R12" i="194"/>
  <c r="N11" i="194"/>
  <c r="K11" i="194"/>
  <c r="G11" i="194"/>
  <c r="D11" i="194"/>
  <c r="N10" i="194"/>
  <c r="K10" i="194"/>
  <c r="G10" i="194"/>
  <c r="D10" i="194"/>
  <c r="N9" i="194"/>
  <c r="K9" i="194"/>
  <c r="G9" i="194"/>
  <c r="D9" i="194"/>
  <c r="N8" i="194"/>
  <c r="K8" i="194"/>
  <c r="H8" i="194"/>
  <c r="G8" i="194"/>
  <c r="D8" i="194"/>
  <c r="N7" i="194"/>
  <c r="K7" i="194"/>
  <c r="G7" i="194"/>
  <c r="D7" i="194"/>
  <c r="N6" i="194"/>
  <c r="K6" i="194"/>
  <c r="G6" i="194"/>
  <c r="D6" i="194"/>
  <c r="R12" i="193"/>
  <c r="N11" i="193"/>
  <c r="K11" i="193"/>
  <c r="G11" i="193"/>
  <c r="D11" i="193"/>
  <c r="N10" i="193"/>
  <c r="K10" i="193"/>
  <c r="G10" i="193"/>
  <c r="D10" i="193"/>
  <c r="N9" i="193"/>
  <c r="K9" i="193"/>
  <c r="G9" i="193"/>
  <c r="D9" i="193"/>
  <c r="N8" i="193"/>
  <c r="K8" i="193"/>
  <c r="H8" i="193"/>
  <c r="G8" i="193"/>
  <c r="D8" i="193"/>
  <c r="N7" i="193"/>
  <c r="K7" i="193"/>
  <c r="G7" i="193"/>
  <c r="D7" i="193"/>
  <c r="N6" i="193"/>
  <c r="K6" i="193"/>
  <c r="G6" i="193"/>
  <c r="D6" i="193"/>
  <c r="M2" i="345" l="1"/>
  <c r="N15" i="343"/>
  <c r="M2" i="343" s="1"/>
  <c r="M2" i="342"/>
  <c r="M2" i="340"/>
  <c r="M2" i="337"/>
  <c r="M2" i="336"/>
  <c r="N15" i="335"/>
  <c r="M2" i="335" s="1"/>
  <c r="P6" i="333"/>
  <c r="P12" i="333" s="1"/>
  <c r="Q13" i="333" s="1"/>
  <c r="N15" i="333" s="1"/>
  <c r="M2" i="333" s="1"/>
  <c r="L13" i="332"/>
  <c r="P6" i="332"/>
  <c r="P12" i="332" s="1"/>
  <c r="Q13" i="332" s="1"/>
  <c r="E13" i="332"/>
  <c r="Q14" i="332" s="1"/>
  <c r="E13" i="331"/>
  <c r="Q14" i="331" s="1"/>
  <c r="L13" i="330"/>
  <c r="E13" i="330"/>
  <c r="Q14" i="330" s="1"/>
  <c r="N15" i="330" s="1"/>
  <c r="E13" i="329"/>
  <c r="Q14" i="329" s="1"/>
  <c r="N15" i="329" s="1"/>
  <c r="M2" i="329" s="1"/>
  <c r="E13" i="328"/>
  <c r="Q14" i="328" s="1"/>
  <c r="L13" i="327"/>
  <c r="E13" i="327"/>
  <c r="Q14" i="327" s="1"/>
  <c r="N15" i="327" s="1"/>
  <c r="P6" i="326"/>
  <c r="P12" i="326" s="1"/>
  <c r="Q13" i="326" s="1"/>
  <c r="E13" i="326"/>
  <c r="Q14" i="326" s="1"/>
  <c r="L13" i="325"/>
  <c r="P6" i="324"/>
  <c r="P12" i="324" s="1"/>
  <c r="Q13" i="324" s="1"/>
  <c r="E13" i="324"/>
  <c r="Q14" i="324" s="1"/>
  <c r="P6" i="323"/>
  <c r="P12" i="323" s="1"/>
  <c r="Q13" i="323" s="1"/>
  <c r="N15" i="323" s="1"/>
  <c r="M2" i="323" s="1"/>
  <c r="P6" i="322"/>
  <c r="P12" i="322" s="1"/>
  <c r="Q13" i="322" s="1"/>
  <c r="N15" i="322" s="1"/>
  <c r="M2" i="322" s="1"/>
  <c r="P6" i="321"/>
  <c r="E13" i="321"/>
  <c r="Q14" i="321" s="1"/>
  <c r="L13" i="319"/>
  <c r="P6" i="319"/>
  <c r="P12" i="319" s="1"/>
  <c r="Q13" i="319" s="1"/>
  <c r="N15" i="319" s="1"/>
  <c r="P6" i="318"/>
  <c r="P12" i="318" s="1"/>
  <c r="Q13" i="318" s="1"/>
  <c r="N15" i="318" s="1"/>
  <c r="M2" i="318" s="1"/>
  <c r="P6" i="317"/>
  <c r="P12" i="317" s="1"/>
  <c r="Q13" i="317" s="1"/>
  <c r="E13" i="317"/>
  <c r="Q14" i="317" s="1"/>
  <c r="P6" i="316"/>
  <c r="P12" i="316" s="1"/>
  <c r="Q13" i="316" s="1"/>
  <c r="E13" i="316"/>
  <c r="Q14" i="316" s="1"/>
  <c r="L13" i="315"/>
  <c r="E13" i="315"/>
  <c r="Q14" i="315" s="1"/>
  <c r="L13" i="314"/>
  <c r="E13" i="314"/>
  <c r="Q14" i="314" s="1"/>
  <c r="N15" i="314" s="1"/>
  <c r="L13" i="313"/>
  <c r="L13" i="312"/>
  <c r="L13" i="311"/>
  <c r="L13" i="310"/>
  <c r="E13" i="309"/>
  <c r="Q14" i="309" s="1"/>
  <c r="L13" i="308"/>
  <c r="L13" i="307"/>
  <c r="P6" i="307"/>
  <c r="P12" i="307" s="1"/>
  <c r="Q13" i="307" s="1"/>
  <c r="N15" i="307" s="1"/>
  <c r="E13" i="306"/>
  <c r="Q14" i="306" s="1"/>
  <c r="L13" i="305"/>
  <c r="N15" i="305"/>
  <c r="L13" i="304"/>
  <c r="P6" i="304"/>
  <c r="P12" i="304" s="1"/>
  <c r="Q13" i="304" s="1"/>
  <c r="N15" i="304" s="1"/>
  <c r="N15" i="302"/>
  <c r="M2" i="302" s="1"/>
  <c r="N15" i="301"/>
  <c r="M2" i="301" s="1"/>
  <c r="N15" i="299"/>
  <c r="M2" i="299" s="1"/>
  <c r="E13" i="298"/>
  <c r="Q14" i="298" s="1"/>
  <c r="E13" i="297"/>
  <c r="Q14" i="297" s="1"/>
  <c r="L13" i="296"/>
  <c r="P6" i="296"/>
  <c r="P12" i="296" s="1"/>
  <c r="Q13" i="296" s="1"/>
  <c r="N15" i="296" s="1"/>
  <c r="L13" i="295"/>
  <c r="E13" i="295"/>
  <c r="Q14" i="295" s="1"/>
  <c r="N15" i="295"/>
  <c r="N15" i="294"/>
  <c r="M2" i="294" s="1"/>
  <c r="L13" i="293"/>
  <c r="E13" i="293"/>
  <c r="Q14" i="293" s="1"/>
  <c r="N15" i="293" s="1"/>
  <c r="M2" i="293" s="1"/>
  <c r="L13" i="292"/>
  <c r="P6" i="292"/>
  <c r="P12" i="292" s="1"/>
  <c r="Q13" i="292" s="1"/>
  <c r="N15" i="292" s="1"/>
  <c r="L13" i="291"/>
  <c r="P6" i="291"/>
  <c r="P12" i="291" s="1"/>
  <c r="Q13" i="291" s="1"/>
  <c r="E13" i="291"/>
  <c r="Q14" i="291" s="1"/>
  <c r="L13" i="290"/>
  <c r="E13" i="290"/>
  <c r="Q14" i="290" s="1"/>
  <c r="L13" i="289"/>
  <c r="N15" i="288"/>
  <c r="M2" i="288" s="1"/>
  <c r="L13" i="286"/>
  <c r="L13" i="285"/>
  <c r="L13" i="284"/>
  <c r="E13" i="282"/>
  <c r="Q14" i="282" s="1"/>
  <c r="L13" i="282"/>
  <c r="L13" i="281"/>
  <c r="E13" i="281"/>
  <c r="Q14" i="281" s="1"/>
  <c r="N15" i="281"/>
  <c r="L13" i="280"/>
  <c r="E13" i="280"/>
  <c r="Q14" i="280" s="1"/>
  <c r="N15" i="280" s="1"/>
  <c r="N15" i="279"/>
  <c r="M2" i="279" s="1"/>
  <c r="E13" i="278"/>
  <c r="Q14" i="278" s="1"/>
  <c r="N15" i="278"/>
  <c r="M2" i="278" s="1"/>
  <c r="D12" i="277"/>
  <c r="N12" i="277"/>
  <c r="K12" i="277"/>
  <c r="N12" i="276"/>
  <c r="E13" i="277"/>
  <c r="Q14" i="277" s="1"/>
  <c r="K12" i="276"/>
  <c r="G12" i="276"/>
  <c r="D12" i="276"/>
  <c r="E13" i="276"/>
  <c r="Q14" i="276" s="1"/>
  <c r="L13" i="275"/>
  <c r="G12" i="275"/>
  <c r="D12" i="275"/>
  <c r="N12" i="274"/>
  <c r="L13" i="274" s="1"/>
  <c r="D12" i="274"/>
  <c r="G12" i="274"/>
  <c r="G12" i="273"/>
  <c r="E13" i="273" s="1"/>
  <c r="Q14" i="273" s="1"/>
  <c r="K12" i="272"/>
  <c r="G12" i="272"/>
  <c r="N12" i="272"/>
  <c r="D12" i="272"/>
  <c r="E13" i="272" s="1"/>
  <c r="Q14" i="272" s="1"/>
  <c r="N12" i="271"/>
  <c r="K12" i="271"/>
  <c r="G12" i="271"/>
  <c r="E13" i="271" s="1"/>
  <c r="Q14" i="271" s="1"/>
  <c r="K12" i="270"/>
  <c r="L13" i="270" s="1"/>
  <c r="D12" i="270"/>
  <c r="E13" i="270"/>
  <c r="Q14" i="270" s="1"/>
  <c r="N12" i="269"/>
  <c r="K12" i="269"/>
  <c r="L13" i="269" s="1"/>
  <c r="D12" i="269"/>
  <c r="E13" i="269" s="1"/>
  <c r="Q14" i="269" s="1"/>
  <c r="N12" i="268"/>
  <c r="K12" i="268"/>
  <c r="D12" i="268"/>
  <c r="E13" i="268" s="1"/>
  <c r="Q14" i="268" s="1"/>
  <c r="L13" i="267"/>
  <c r="G12" i="267"/>
  <c r="D12" i="267"/>
  <c r="L13" i="266"/>
  <c r="G12" i="266"/>
  <c r="D12" i="266"/>
  <c r="K12" i="265"/>
  <c r="L13" i="265" s="1"/>
  <c r="G12" i="265"/>
  <c r="D12" i="265"/>
  <c r="K12" i="264"/>
  <c r="P6" i="264"/>
  <c r="P12" i="264" s="1"/>
  <c r="Q13" i="264" s="1"/>
  <c r="N12" i="264"/>
  <c r="D12" i="264"/>
  <c r="E13" i="264" s="1"/>
  <c r="Q14" i="264" s="1"/>
  <c r="N12" i="263"/>
  <c r="L13" i="263"/>
  <c r="G12" i="263"/>
  <c r="E13" i="263" s="1"/>
  <c r="Q14" i="263" s="1"/>
  <c r="N12" i="262"/>
  <c r="K12" i="262"/>
  <c r="D12" i="262"/>
  <c r="E13" i="262" s="1"/>
  <c r="Q14" i="262" s="1"/>
  <c r="P6" i="262"/>
  <c r="P12" i="262" s="1"/>
  <c r="Q13" i="262" s="1"/>
  <c r="N12" i="261"/>
  <c r="K12" i="261"/>
  <c r="G12" i="261"/>
  <c r="E13" i="261" s="1"/>
  <c r="Q14" i="261" s="1"/>
  <c r="N12" i="260"/>
  <c r="K12" i="260"/>
  <c r="G12" i="260"/>
  <c r="E13" i="260" s="1"/>
  <c r="Q14" i="260" s="1"/>
  <c r="N12" i="259"/>
  <c r="K12" i="259"/>
  <c r="G12" i="259"/>
  <c r="D12" i="259"/>
  <c r="K12" i="258"/>
  <c r="N12" i="258"/>
  <c r="G12" i="258"/>
  <c r="E13" i="258" s="1"/>
  <c r="Q14" i="258" s="1"/>
  <c r="L13" i="257"/>
  <c r="G12" i="257"/>
  <c r="E13" i="257" s="1"/>
  <c r="Q14" i="257" s="1"/>
  <c r="K12" i="256"/>
  <c r="N12" i="256"/>
  <c r="G12" i="256"/>
  <c r="D12" i="256"/>
  <c r="N12" i="255"/>
  <c r="K12" i="255"/>
  <c r="D12" i="255"/>
  <c r="P12" i="255"/>
  <c r="Q13" i="255" s="1"/>
  <c r="E13" i="255"/>
  <c r="Q14" i="255" s="1"/>
  <c r="N12" i="254"/>
  <c r="K12" i="254"/>
  <c r="G12" i="254"/>
  <c r="D12" i="254"/>
  <c r="N12" i="253"/>
  <c r="L13" i="253" s="1"/>
  <c r="G12" i="253"/>
  <c r="D12" i="253"/>
  <c r="K12" i="252"/>
  <c r="L13" i="252" s="1"/>
  <c r="G12" i="252"/>
  <c r="D12" i="252"/>
  <c r="E13" i="252"/>
  <c r="Q14" i="252" s="1"/>
  <c r="P6" i="252"/>
  <c r="P12" i="252" s="1"/>
  <c r="Q13" i="252" s="1"/>
  <c r="N12" i="251"/>
  <c r="K12" i="251"/>
  <c r="G12" i="251"/>
  <c r="E13" i="251" s="1"/>
  <c r="Q14" i="251" s="1"/>
  <c r="N12" i="250"/>
  <c r="L13" i="250" s="1"/>
  <c r="G12" i="250"/>
  <c r="E13" i="250" s="1"/>
  <c r="Q14" i="250" s="1"/>
  <c r="N12" i="249"/>
  <c r="K12" i="249"/>
  <c r="G12" i="249"/>
  <c r="D12" i="249"/>
  <c r="N12" i="248"/>
  <c r="K12" i="248"/>
  <c r="G12" i="248"/>
  <c r="D12" i="248"/>
  <c r="N12" i="247"/>
  <c r="L13" i="247"/>
  <c r="G12" i="247"/>
  <c r="E13" i="247" s="1"/>
  <c r="Q14" i="247" s="1"/>
  <c r="N12" i="246"/>
  <c r="L13" i="246" s="1"/>
  <c r="G12" i="246"/>
  <c r="D12" i="246"/>
  <c r="K12" i="245"/>
  <c r="L13" i="245" s="1"/>
  <c r="G12" i="245"/>
  <c r="D12" i="245"/>
  <c r="N12" i="244"/>
  <c r="K12" i="244"/>
  <c r="G12" i="244"/>
  <c r="D12" i="244"/>
  <c r="E13" i="244" s="1"/>
  <c r="Q14" i="244" s="1"/>
  <c r="K12" i="243"/>
  <c r="L13" i="243" s="1"/>
  <c r="D12" i="243"/>
  <c r="E13" i="243" s="1"/>
  <c r="Q14" i="243" s="1"/>
  <c r="K12" i="242"/>
  <c r="L13" i="242" s="1"/>
  <c r="G12" i="242"/>
  <c r="D12" i="242"/>
  <c r="K12" i="241"/>
  <c r="L13" i="241" s="1"/>
  <c r="D12" i="241"/>
  <c r="E13" i="241" s="1"/>
  <c r="Q14" i="241" s="1"/>
  <c r="N12" i="240"/>
  <c r="L13" i="240" s="1"/>
  <c r="G12" i="240"/>
  <c r="D12" i="240"/>
  <c r="N12" i="239"/>
  <c r="L13" i="239" s="1"/>
  <c r="D12" i="239"/>
  <c r="E13" i="239" s="1"/>
  <c r="Q14" i="239" s="1"/>
  <c r="N12" i="238"/>
  <c r="L13" i="238" s="1"/>
  <c r="G12" i="238"/>
  <c r="D12" i="238"/>
  <c r="G12" i="237"/>
  <c r="D12" i="237"/>
  <c r="N12" i="237"/>
  <c r="L13" i="237" s="1"/>
  <c r="N12" i="236"/>
  <c r="L13" i="236"/>
  <c r="G12" i="236"/>
  <c r="D12" i="236"/>
  <c r="N12" i="235"/>
  <c r="L13" i="235" s="1"/>
  <c r="G12" i="235"/>
  <c r="D12" i="235"/>
  <c r="N12" i="234"/>
  <c r="K12" i="234"/>
  <c r="G12" i="234"/>
  <c r="D12" i="234"/>
  <c r="G12" i="233"/>
  <c r="D12" i="233"/>
  <c r="N12" i="233"/>
  <c r="L13" i="233" s="1"/>
  <c r="N12" i="232"/>
  <c r="E13" i="233"/>
  <c r="Q14" i="233" s="1"/>
  <c r="K12" i="232"/>
  <c r="D12" i="232"/>
  <c r="E13" i="232" s="1"/>
  <c r="Q14" i="232" s="1"/>
  <c r="N12" i="231"/>
  <c r="K12" i="231"/>
  <c r="G12" i="231"/>
  <c r="E13" i="231" s="1"/>
  <c r="Q14" i="231" s="1"/>
  <c r="K12" i="230"/>
  <c r="N12" i="230"/>
  <c r="L13" i="230" s="1"/>
  <c r="G12" i="230"/>
  <c r="D12" i="230"/>
  <c r="K12" i="229"/>
  <c r="N12" i="229"/>
  <c r="L13" i="229" s="1"/>
  <c r="G12" i="229"/>
  <c r="E13" i="229" s="1"/>
  <c r="Q14" i="229" s="1"/>
  <c r="N12" i="228"/>
  <c r="L13" i="228" s="1"/>
  <c r="G12" i="228"/>
  <c r="D12" i="228"/>
  <c r="N12" i="227"/>
  <c r="K12" i="227"/>
  <c r="G12" i="227"/>
  <c r="D12" i="227"/>
  <c r="N12" i="226"/>
  <c r="D12" i="226"/>
  <c r="E13" i="226" s="1"/>
  <c r="Q14" i="226" s="1"/>
  <c r="K12" i="226"/>
  <c r="N12" i="225"/>
  <c r="K12" i="225"/>
  <c r="G12" i="225"/>
  <c r="D12" i="225"/>
  <c r="N12" i="224"/>
  <c r="K12" i="224"/>
  <c r="G12" i="224"/>
  <c r="D12" i="224"/>
  <c r="K12" i="223"/>
  <c r="N12" i="223"/>
  <c r="G12" i="223"/>
  <c r="E13" i="223" s="1"/>
  <c r="Q14" i="223" s="1"/>
  <c r="N12" i="222"/>
  <c r="K12" i="222"/>
  <c r="L13" i="222" s="1"/>
  <c r="G12" i="222"/>
  <c r="E13" i="222" s="1"/>
  <c r="Q14" i="222" s="1"/>
  <c r="N12" i="221"/>
  <c r="L13" i="221" s="1"/>
  <c r="G12" i="221"/>
  <c r="D12" i="221"/>
  <c r="K12" i="220"/>
  <c r="N12" i="220"/>
  <c r="G12" i="220"/>
  <c r="D12" i="220"/>
  <c r="L13" i="219"/>
  <c r="D12" i="219"/>
  <c r="E13" i="219"/>
  <c r="Q14" i="219" s="1"/>
  <c r="P6" i="219"/>
  <c r="P12" i="219" s="1"/>
  <c r="Q13" i="219" s="1"/>
  <c r="N12" i="218"/>
  <c r="K12" i="218"/>
  <c r="E13" i="218"/>
  <c r="Q14" i="218" s="1"/>
  <c r="P6" i="218"/>
  <c r="P12" i="218" s="1"/>
  <c r="Q13" i="218" s="1"/>
  <c r="L13" i="217"/>
  <c r="D12" i="217"/>
  <c r="E13" i="217" s="1"/>
  <c r="Q14" i="217" s="1"/>
  <c r="L13" i="216"/>
  <c r="G12" i="216"/>
  <c r="D12" i="216"/>
  <c r="K12" i="215"/>
  <c r="L13" i="215" s="1"/>
  <c r="D12" i="215"/>
  <c r="E13" i="215"/>
  <c r="Q14" i="215" s="1"/>
  <c r="P6" i="215"/>
  <c r="P12" i="215" s="1"/>
  <c r="Q13" i="215" s="1"/>
  <c r="G12" i="214"/>
  <c r="E13" i="214" s="1"/>
  <c r="Q14" i="214" s="1"/>
  <c r="N12" i="214"/>
  <c r="K12" i="214"/>
  <c r="N12" i="213"/>
  <c r="L13" i="213"/>
  <c r="E13" i="213"/>
  <c r="Q14" i="213" s="1"/>
  <c r="N12" i="212"/>
  <c r="L13" i="212" s="1"/>
  <c r="G12" i="212"/>
  <c r="D12" i="212"/>
  <c r="E13" i="212" s="1"/>
  <c r="Q14" i="212" s="1"/>
  <c r="P6" i="212"/>
  <c r="P12" i="212" s="1"/>
  <c r="Q13" i="212" s="1"/>
  <c r="N12" i="202"/>
  <c r="G12" i="194"/>
  <c r="K12" i="199"/>
  <c r="K12" i="207"/>
  <c r="N12" i="211"/>
  <c r="K12" i="211"/>
  <c r="G12" i="211"/>
  <c r="E13" i="211" s="1"/>
  <c r="Q14" i="211" s="1"/>
  <c r="N12" i="210"/>
  <c r="K12" i="210"/>
  <c r="G12" i="210"/>
  <c r="D12" i="210"/>
  <c r="N12" i="209"/>
  <c r="K12" i="209"/>
  <c r="G12" i="209"/>
  <c r="D12" i="209"/>
  <c r="N12" i="208"/>
  <c r="K12" i="208"/>
  <c r="G12" i="208"/>
  <c r="E13" i="208" s="1"/>
  <c r="Q14" i="208" s="1"/>
  <c r="D12" i="208"/>
  <c r="N12" i="207"/>
  <c r="L13" i="207" s="1"/>
  <c r="G12" i="207"/>
  <c r="D12" i="207"/>
  <c r="N12" i="206"/>
  <c r="L13" i="206" s="1"/>
  <c r="G12" i="206"/>
  <c r="D12" i="206"/>
  <c r="E13" i="206" s="1"/>
  <c r="Q14" i="206" s="1"/>
  <c r="K12" i="205"/>
  <c r="G12" i="205"/>
  <c r="D12" i="205"/>
  <c r="N12" i="205"/>
  <c r="L13" i="205" s="1"/>
  <c r="K12" i="204"/>
  <c r="L13" i="204" s="1"/>
  <c r="G12" i="204"/>
  <c r="E13" i="204" s="1"/>
  <c r="Q14" i="204" s="1"/>
  <c r="N12" i="203"/>
  <c r="K12" i="203"/>
  <c r="G12" i="203"/>
  <c r="E13" i="203" s="1"/>
  <c r="Q14" i="203" s="1"/>
  <c r="L13" i="202"/>
  <c r="G12" i="202"/>
  <c r="D12" i="202"/>
  <c r="N12" i="201"/>
  <c r="K12" i="201"/>
  <c r="G12" i="201"/>
  <c r="D12" i="201"/>
  <c r="N12" i="200"/>
  <c r="K12" i="200"/>
  <c r="G12" i="200"/>
  <c r="D12" i="200"/>
  <c r="N12" i="199"/>
  <c r="L13" i="199" s="1"/>
  <c r="G12" i="199"/>
  <c r="E13" i="199" s="1"/>
  <c r="Q14" i="199" s="1"/>
  <c r="N12" i="198"/>
  <c r="L13" i="198" s="1"/>
  <c r="G12" i="198"/>
  <c r="D12" i="198"/>
  <c r="E13" i="198" s="1"/>
  <c r="Q14" i="198" s="1"/>
  <c r="D12" i="197"/>
  <c r="K12" i="196"/>
  <c r="K12" i="197"/>
  <c r="N12" i="197"/>
  <c r="E13" i="197"/>
  <c r="Q14" i="197" s="1"/>
  <c r="N12" i="196"/>
  <c r="L13" i="196" s="1"/>
  <c r="D12" i="196"/>
  <c r="E13" i="196" s="1"/>
  <c r="Q14" i="196" s="1"/>
  <c r="N12" i="195"/>
  <c r="K12" i="195"/>
  <c r="D12" i="195"/>
  <c r="E13" i="195" s="1"/>
  <c r="Q14" i="195" s="1"/>
  <c r="N12" i="194"/>
  <c r="K12" i="194"/>
  <c r="K12" i="193"/>
  <c r="D12" i="194"/>
  <c r="E13" i="194" s="1"/>
  <c r="Q14" i="194" s="1"/>
  <c r="G12" i="193"/>
  <c r="D12" i="193"/>
  <c r="N12" i="193"/>
  <c r="N15" i="332" l="1"/>
  <c r="M2" i="332" s="1"/>
  <c r="M2" i="330"/>
  <c r="M2" i="327"/>
  <c r="N15" i="326"/>
  <c r="M2" i="326" s="1"/>
  <c r="N15" i="324"/>
  <c r="M2" i="324" s="1"/>
  <c r="M2" i="319"/>
  <c r="N15" i="317"/>
  <c r="M2" i="317" s="1"/>
  <c r="N15" i="316"/>
  <c r="M2" i="316" s="1"/>
  <c r="M2" i="314"/>
  <c r="M2" i="307"/>
  <c r="M2" i="305"/>
  <c r="M2" i="304"/>
  <c r="M2" i="296"/>
  <c r="M2" i="295"/>
  <c r="M2" i="292"/>
  <c r="N15" i="291"/>
  <c r="M2" i="291" s="1"/>
  <c r="M2" i="281"/>
  <c r="M2" i="280"/>
  <c r="L13" i="277"/>
  <c r="L13" i="276"/>
  <c r="P6" i="276"/>
  <c r="P12" i="276" s="1"/>
  <c r="Q13" i="276" s="1"/>
  <c r="N15" i="276" s="1"/>
  <c r="E13" i="275"/>
  <c r="Q14" i="275" s="1"/>
  <c r="E13" i="274"/>
  <c r="Q14" i="274" s="1"/>
  <c r="L13" i="272"/>
  <c r="L13" i="271"/>
  <c r="L13" i="268"/>
  <c r="E13" i="267"/>
  <c r="Q14" i="267" s="1"/>
  <c r="E13" i="266"/>
  <c r="Q14" i="266" s="1"/>
  <c r="E13" i="265"/>
  <c r="Q14" i="265" s="1"/>
  <c r="L13" i="264"/>
  <c r="N15" i="264"/>
  <c r="M2" i="264" s="1"/>
  <c r="L13" i="262"/>
  <c r="N15" i="262"/>
  <c r="M2" i="262" s="1"/>
  <c r="L13" i="261"/>
  <c r="L13" i="260"/>
  <c r="P6" i="260"/>
  <c r="P12" i="260" s="1"/>
  <c r="Q13" i="260" s="1"/>
  <c r="N15" i="260" s="1"/>
  <c r="L13" i="259"/>
  <c r="P6" i="259"/>
  <c r="P12" i="259" s="1"/>
  <c r="Q13" i="259" s="1"/>
  <c r="E13" i="259"/>
  <c r="Q14" i="259" s="1"/>
  <c r="L13" i="258"/>
  <c r="L13" i="256"/>
  <c r="E13" i="256"/>
  <c r="Q14" i="256" s="1"/>
  <c r="L13" i="255"/>
  <c r="N15" i="255"/>
  <c r="L13" i="254"/>
  <c r="P6" i="254"/>
  <c r="P12" i="254" s="1"/>
  <c r="Q13" i="254" s="1"/>
  <c r="E13" i="254"/>
  <c r="Q14" i="254" s="1"/>
  <c r="E13" i="253"/>
  <c r="Q14" i="253" s="1"/>
  <c r="N15" i="252"/>
  <c r="M2" i="252" s="1"/>
  <c r="L13" i="251"/>
  <c r="P6" i="250"/>
  <c r="P12" i="250" s="1"/>
  <c r="Q13" i="250" s="1"/>
  <c r="N15" i="250" s="1"/>
  <c r="M2" i="250" s="1"/>
  <c r="L13" i="249"/>
  <c r="P6" i="249"/>
  <c r="P12" i="249" s="1"/>
  <c r="Q13" i="249" s="1"/>
  <c r="N15" i="249" s="1"/>
  <c r="E13" i="249"/>
  <c r="Q14" i="249" s="1"/>
  <c r="L13" i="248"/>
  <c r="P6" i="248"/>
  <c r="P12" i="248" s="1"/>
  <c r="Q13" i="248" s="1"/>
  <c r="E13" i="248"/>
  <c r="Q14" i="248" s="1"/>
  <c r="E13" i="246"/>
  <c r="Q14" i="246" s="1"/>
  <c r="E13" i="245"/>
  <c r="Q14" i="245" s="1"/>
  <c r="L13" i="244"/>
  <c r="P6" i="244"/>
  <c r="P12" i="244" s="1"/>
  <c r="Q13" i="244" s="1"/>
  <c r="N15" i="244" s="1"/>
  <c r="P6" i="243"/>
  <c r="P12" i="243" s="1"/>
  <c r="Q13" i="243" s="1"/>
  <c r="N15" i="243" s="1"/>
  <c r="M2" i="243" s="1"/>
  <c r="E13" i="242"/>
  <c r="Q14" i="242" s="1"/>
  <c r="E13" i="240"/>
  <c r="Q14" i="240" s="1"/>
  <c r="E13" i="238"/>
  <c r="Q14" i="238" s="1"/>
  <c r="E13" i="237"/>
  <c r="Q14" i="237" s="1"/>
  <c r="E13" i="236"/>
  <c r="Q14" i="236" s="1"/>
  <c r="E13" i="235"/>
  <c r="Q14" i="235" s="1"/>
  <c r="L13" i="234"/>
  <c r="E13" i="234"/>
  <c r="Q14" i="234" s="1"/>
  <c r="L13" i="232"/>
  <c r="L13" i="231"/>
  <c r="E13" i="230"/>
  <c r="Q14" i="230" s="1"/>
  <c r="E13" i="228"/>
  <c r="Q14" i="228" s="1"/>
  <c r="L13" i="227"/>
  <c r="E13" i="227"/>
  <c r="Q14" i="227" s="1"/>
  <c r="L13" i="226"/>
  <c r="L13" i="225"/>
  <c r="E13" i="225"/>
  <c r="Q14" i="225" s="1"/>
  <c r="L13" i="224"/>
  <c r="E13" i="224"/>
  <c r="Q14" i="224" s="1"/>
  <c r="L13" i="223"/>
  <c r="P6" i="223"/>
  <c r="P12" i="223" s="1"/>
  <c r="Q13" i="223" s="1"/>
  <c r="N15" i="223" s="1"/>
  <c r="E13" i="221"/>
  <c r="Q14" i="221" s="1"/>
  <c r="L13" i="220"/>
  <c r="E13" i="220"/>
  <c r="Q14" i="220" s="1"/>
  <c r="N15" i="219"/>
  <c r="M2" i="219" s="1"/>
  <c r="L13" i="218"/>
  <c r="N15" i="218"/>
  <c r="M2" i="218" s="1"/>
  <c r="P6" i="216"/>
  <c r="P12" i="216" s="1"/>
  <c r="Q13" i="216" s="1"/>
  <c r="E13" i="216"/>
  <c r="Q14" i="216" s="1"/>
  <c r="N15" i="215"/>
  <c r="M2" i="215" s="1"/>
  <c r="L13" i="214"/>
  <c r="N15" i="212"/>
  <c r="M2" i="212" s="1"/>
  <c r="L13" i="211"/>
  <c r="E13" i="200"/>
  <c r="Q14" i="200" s="1"/>
  <c r="E13" i="202"/>
  <c r="Q14" i="202" s="1"/>
  <c r="E13" i="207"/>
  <c r="Q14" i="207" s="1"/>
  <c r="L13" i="210"/>
  <c r="E13" i="210"/>
  <c r="Q14" i="210" s="1"/>
  <c r="L13" i="209"/>
  <c r="E13" i="209"/>
  <c r="Q14" i="209" s="1"/>
  <c r="L13" i="208"/>
  <c r="E13" i="205"/>
  <c r="Q14" i="205" s="1"/>
  <c r="L13" i="203"/>
  <c r="L13" i="201"/>
  <c r="E13" i="201"/>
  <c r="Q14" i="201" s="1"/>
  <c r="L13" i="200"/>
  <c r="L13" i="197"/>
  <c r="L13" i="195"/>
  <c r="L13" i="194"/>
  <c r="L13" i="193"/>
  <c r="E13" i="193"/>
  <c r="Q14" i="193" s="1"/>
  <c r="M2" i="276" l="1"/>
  <c r="M2" i="260"/>
  <c r="N15" i="259"/>
  <c r="M2" i="259" s="1"/>
  <c r="M2" i="255"/>
  <c r="N15" i="254"/>
  <c r="M2" i="254" s="1"/>
  <c r="M2" i="249"/>
  <c r="N15" i="248"/>
  <c r="M2" i="248" s="1"/>
  <c r="M2" i="244"/>
  <c r="M2" i="223"/>
  <c r="N15" i="216"/>
  <c r="M2" i="216" s="1"/>
  <c r="P7" i="211"/>
  <c r="P6" i="211" l="1"/>
  <c r="P12" i="211" s="1"/>
  <c r="Q13" i="211" s="1"/>
  <c r="N15" i="211" s="1"/>
  <c r="M2" i="211" s="1"/>
  <c r="P7" i="210" l="1"/>
  <c r="P6" i="210" l="1"/>
  <c r="P12" i="210" s="1"/>
  <c r="Q13" i="210" s="1"/>
  <c r="N15" i="210" s="1"/>
  <c r="M2" i="210" s="1"/>
  <c r="P7" i="209" l="1"/>
  <c r="P7" i="208"/>
  <c r="P6" i="209" l="1"/>
  <c r="P12" i="209" s="1"/>
  <c r="Q13" i="209" s="1"/>
  <c r="N15" i="209" s="1"/>
  <c r="M2" i="209" s="1"/>
  <c r="P6" i="208"/>
  <c r="P12" i="208" s="1"/>
  <c r="Q13" i="208" s="1"/>
  <c r="N15" i="208" s="1"/>
  <c r="M2" i="208" s="1"/>
  <c r="P7" i="207" l="1"/>
  <c r="P6" i="207" l="1"/>
  <c r="P12" i="207" s="1"/>
  <c r="Q13" i="207" s="1"/>
  <c r="N15" i="207" s="1"/>
  <c r="M2" i="207" s="1"/>
  <c r="P7" i="206" l="1"/>
  <c r="P6" i="206" l="1"/>
  <c r="P12" i="206" s="1"/>
  <c r="Q13" i="206" s="1"/>
  <c r="N15" i="206" s="1"/>
  <c r="M2" i="206" s="1"/>
  <c r="P7" i="205" l="1"/>
  <c r="P6" i="205" l="1"/>
  <c r="P12" i="205" s="1"/>
  <c r="Q13" i="205" s="1"/>
  <c r="N15" i="205" s="1"/>
  <c r="M2" i="205" s="1"/>
  <c r="P7" i="204" l="1"/>
  <c r="P7" i="203"/>
  <c r="P6" i="203" l="1"/>
  <c r="P12" i="203" s="1"/>
  <c r="Q13" i="203" s="1"/>
  <c r="N15" i="203" s="1"/>
  <c r="M2" i="203" s="1"/>
  <c r="P6" i="204" l="1"/>
  <c r="P12" i="204" s="1"/>
  <c r="Q13" i="204" s="1"/>
  <c r="N15" i="204" s="1"/>
  <c r="M2" i="204" s="1"/>
  <c r="P7" i="202" l="1"/>
  <c r="P7" i="201"/>
  <c r="P6" i="202" l="1"/>
  <c r="P12" i="202" s="1"/>
  <c r="Q13" i="202" s="1"/>
  <c r="N15" i="202" s="1"/>
  <c r="M2" i="202" s="1"/>
  <c r="P6" i="201" l="1"/>
  <c r="P12" i="201" s="1"/>
  <c r="Q13" i="201" s="1"/>
  <c r="N15" i="201" s="1"/>
  <c r="M2" i="201" s="1"/>
  <c r="P7" i="200" l="1"/>
  <c r="P6" i="200" l="1"/>
  <c r="P12" i="200" s="1"/>
  <c r="Q13" i="200" s="1"/>
  <c r="N15" i="200" s="1"/>
  <c r="M2" i="200" s="1"/>
  <c r="P7" i="199" l="1"/>
  <c r="P7" i="198"/>
  <c r="P6" i="199" l="1"/>
  <c r="P12" i="199" s="1"/>
  <c r="Q13" i="199" s="1"/>
  <c r="N15" i="199" s="1"/>
  <c r="M2" i="199" s="1"/>
  <c r="P6" i="198"/>
  <c r="P12" i="198" s="1"/>
  <c r="Q13" i="198" s="1"/>
  <c r="N15" i="198" s="1"/>
  <c r="M2" i="198" s="1"/>
  <c r="P7" i="197" l="1"/>
  <c r="P6" i="197" l="1"/>
  <c r="P12" i="197" s="1"/>
  <c r="Q13" i="197" s="1"/>
  <c r="N15" i="197" s="1"/>
  <c r="M2" i="197" s="1"/>
  <c r="P7" i="196" l="1"/>
  <c r="P6" i="196" l="1"/>
  <c r="P12" i="196" s="1"/>
  <c r="Q13" i="196" s="1"/>
  <c r="N15" i="196" s="1"/>
  <c r="M2" i="196" s="1"/>
  <c r="P7" i="195" l="1"/>
  <c r="P6" i="195" l="1"/>
  <c r="P12" i="195" s="1"/>
  <c r="Q13" i="195" s="1"/>
  <c r="N15" i="195" s="1"/>
  <c r="M2" i="195" s="1"/>
  <c r="P7" i="194" l="1"/>
  <c r="P7" i="193"/>
  <c r="P6" i="194" l="1"/>
  <c r="P12" i="194" s="1"/>
  <c r="Q13" i="194" s="1"/>
  <c r="N15" i="194" s="1"/>
  <c r="M2" i="194" s="1"/>
  <c r="P6" i="193" l="1"/>
  <c r="P12" i="193" s="1"/>
  <c r="Q13" i="193" s="1"/>
  <c r="N15" i="193" s="1"/>
  <c r="M2" i="193" s="1"/>
  <c r="P6" i="213" l="1"/>
  <c r="P12" i="213" s="1"/>
  <c r="Q13" i="213" s="1"/>
  <c r="N15" i="213" s="1"/>
  <c r="M2" i="213" s="1"/>
  <c r="P6" i="214" l="1"/>
  <c r="P12" i="214" s="1"/>
  <c r="Q13" i="214" s="1"/>
  <c r="N15" i="214" s="1"/>
  <c r="M2" i="214" s="1"/>
  <c r="P6" i="217" l="1"/>
  <c r="P12" i="217" s="1"/>
  <c r="Q13" i="217" s="1"/>
  <c r="N15" i="217" s="1"/>
  <c r="M2" i="217" s="1"/>
  <c r="P6" i="220" l="1"/>
  <c r="P12" i="220" s="1"/>
  <c r="Q13" i="220" s="1"/>
  <c r="N15" i="220" s="1"/>
  <c r="M2" i="220" s="1"/>
  <c r="P6" i="221" l="1"/>
  <c r="P12" i="221" s="1"/>
  <c r="Q13" i="221" s="1"/>
  <c r="N15" i="221" s="1"/>
  <c r="M2" i="221" s="1"/>
  <c r="P6" i="222" l="1"/>
  <c r="P12" i="222" s="1"/>
  <c r="Q13" i="222" s="1"/>
  <c r="N15" i="222" s="1"/>
  <c r="M2" i="222" s="1"/>
  <c r="P6" i="224" l="1"/>
  <c r="P12" i="224" s="1"/>
  <c r="Q13" i="224" s="1"/>
  <c r="N15" i="224" s="1"/>
  <c r="M2" i="224" s="1"/>
  <c r="P6" i="225" l="1"/>
  <c r="P12" i="225" s="1"/>
  <c r="Q13" i="225" s="1"/>
  <c r="N15" i="225" s="1"/>
  <c r="M2" i="225" s="1"/>
  <c r="P6" i="226" l="1"/>
  <c r="P12" i="226" s="1"/>
  <c r="Q13" i="226" s="1"/>
  <c r="N15" i="226" s="1"/>
  <c r="M2" i="226" s="1"/>
  <c r="P6" i="227" l="1"/>
  <c r="P12" i="227" s="1"/>
  <c r="Q13" i="227" s="1"/>
  <c r="N15" i="227" s="1"/>
  <c r="M2" i="227" s="1"/>
  <c r="P6" i="228" l="1"/>
  <c r="P12" i="228" s="1"/>
  <c r="Q13" i="228" s="1"/>
  <c r="N15" i="228" s="1"/>
  <c r="M2" i="228" s="1"/>
  <c r="P6" i="229"/>
  <c r="P12" i="229" s="1"/>
  <c r="Q13" i="229" s="1"/>
  <c r="N15" i="229" s="1"/>
  <c r="M2" i="229" s="1"/>
  <c r="P6" i="230" l="1"/>
  <c r="P12" i="230" s="1"/>
  <c r="Q13" i="230" s="1"/>
  <c r="N15" i="230" s="1"/>
  <c r="M2" i="230" s="1"/>
  <c r="P6" i="231" l="1"/>
  <c r="P12" i="231" s="1"/>
  <c r="Q13" i="231" s="1"/>
  <c r="N15" i="231" s="1"/>
  <c r="M2" i="231" s="1"/>
  <c r="P6" i="232" l="1"/>
  <c r="P12" i="232" s="1"/>
  <c r="Q13" i="232" s="1"/>
  <c r="N15" i="232" s="1"/>
  <c r="M2" i="232" s="1"/>
  <c r="P6" i="233" l="1"/>
  <c r="P12" i="233" s="1"/>
  <c r="Q13" i="233" s="1"/>
  <c r="N15" i="233" s="1"/>
  <c r="M2" i="233" s="1"/>
  <c r="P6" i="234" l="1"/>
  <c r="P12" i="234" s="1"/>
  <c r="Q13" i="234" s="1"/>
  <c r="N15" i="234" s="1"/>
  <c r="M2" i="234" s="1"/>
  <c r="P6" i="235" l="1"/>
  <c r="P12" i="235" s="1"/>
  <c r="Q13" i="235" s="1"/>
  <c r="N15" i="235" s="1"/>
  <c r="M2" i="235" s="1"/>
  <c r="P6" i="236" l="1"/>
  <c r="P12" i="236" s="1"/>
  <c r="Q13" i="236" s="1"/>
  <c r="N15" i="236" s="1"/>
  <c r="M2" i="236" s="1"/>
  <c r="P6" i="237" l="1"/>
  <c r="P12" i="237" s="1"/>
  <c r="Q13" i="237" s="1"/>
  <c r="N15" i="237" s="1"/>
  <c r="M2" i="237" s="1"/>
  <c r="P6" i="238" l="1"/>
  <c r="P12" i="238" s="1"/>
  <c r="Q13" i="238" s="1"/>
  <c r="N15" i="238" s="1"/>
  <c r="M2" i="238" s="1"/>
  <c r="P6" i="239" l="1"/>
  <c r="P12" i="239" s="1"/>
  <c r="Q13" i="239" s="1"/>
  <c r="N15" i="239" s="1"/>
  <c r="M2" i="239" s="1"/>
  <c r="P6" i="240" l="1"/>
  <c r="P12" i="240" s="1"/>
  <c r="Q13" i="240" s="1"/>
  <c r="N15" i="240" s="1"/>
  <c r="M2" i="240" s="1"/>
  <c r="P6" i="241" l="1"/>
  <c r="P12" i="241" s="1"/>
  <c r="Q13" i="241" s="1"/>
  <c r="N15" i="241" s="1"/>
  <c r="M2" i="241" s="1"/>
  <c r="P6" i="242" l="1"/>
  <c r="P12" i="242" s="1"/>
  <c r="Q13" i="242" s="1"/>
  <c r="N15" i="242" s="1"/>
  <c r="M2" i="242" s="1"/>
  <c r="P6" i="245" l="1"/>
  <c r="P12" i="245" s="1"/>
  <c r="Q13" i="245" s="1"/>
  <c r="N15" i="245" s="1"/>
  <c r="M2" i="245" s="1"/>
  <c r="P6" i="246" l="1"/>
  <c r="P12" i="246" s="1"/>
  <c r="Q13" i="246" s="1"/>
  <c r="N15" i="246" s="1"/>
  <c r="M2" i="246" s="1"/>
  <c r="P6" i="247" l="1"/>
  <c r="P12" i="247" s="1"/>
  <c r="Q13" i="247" s="1"/>
  <c r="N15" i="247" s="1"/>
  <c r="M2" i="247" s="1"/>
  <c r="P6" i="251" l="1"/>
  <c r="P12" i="251" s="1"/>
  <c r="Q13" i="251" s="1"/>
  <c r="N15" i="251" s="1"/>
  <c r="M2" i="251" s="1"/>
  <c r="P6" i="253" l="1"/>
  <c r="P12" i="253" s="1"/>
  <c r="Q13" i="253" s="1"/>
  <c r="N15" i="253" s="1"/>
  <c r="M2" i="253" s="1"/>
  <c r="P6" i="256" l="1"/>
  <c r="P12" i="256" s="1"/>
  <c r="Q13" i="256" s="1"/>
  <c r="N15" i="256" s="1"/>
  <c r="M2" i="256" s="1"/>
  <c r="P6" i="257" l="1"/>
  <c r="P12" i="257" s="1"/>
  <c r="Q13" i="257" s="1"/>
  <c r="N15" i="257" s="1"/>
  <c r="M2" i="257" s="1"/>
  <c r="P6" i="258" l="1"/>
  <c r="P12" i="258" s="1"/>
  <c r="Q13" i="258" s="1"/>
  <c r="N15" i="258" s="1"/>
  <c r="M2" i="258" s="1"/>
  <c r="P6" i="261" l="1"/>
  <c r="P12" i="261" s="1"/>
  <c r="Q13" i="261" s="1"/>
  <c r="N15" i="261" s="1"/>
  <c r="M2" i="261" s="1"/>
  <c r="P6" i="263" l="1"/>
  <c r="P12" i="263" s="1"/>
  <c r="Q13" i="263" s="1"/>
  <c r="N15" i="263" s="1"/>
  <c r="M2" i="263" s="1"/>
  <c r="P6" i="265" l="1"/>
  <c r="P12" i="265" s="1"/>
  <c r="Q13" i="265" s="1"/>
  <c r="N15" i="265" s="1"/>
  <c r="M2" i="265" s="1"/>
  <c r="P6" i="266" l="1"/>
  <c r="P12" i="266" s="1"/>
  <c r="Q13" i="266" s="1"/>
  <c r="N15" i="266" s="1"/>
  <c r="M2" i="266" s="1"/>
  <c r="P6" i="267" l="1"/>
  <c r="P12" i="267" s="1"/>
  <c r="Q13" i="267" s="1"/>
  <c r="N15" i="267" s="1"/>
  <c r="M2" i="267" s="1"/>
  <c r="P6" i="268" l="1"/>
  <c r="P12" i="268" s="1"/>
  <c r="Q13" i="268" s="1"/>
  <c r="N15" i="268" s="1"/>
  <c r="M2" i="268" s="1"/>
  <c r="P6" i="269" l="1"/>
  <c r="P12" i="269" s="1"/>
  <c r="Q13" i="269" s="1"/>
  <c r="N15" i="269" s="1"/>
  <c r="M2" i="269" s="1"/>
  <c r="P6" i="270" l="1"/>
  <c r="P12" i="270" s="1"/>
  <c r="Q13" i="270" s="1"/>
  <c r="N15" i="270" s="1"/>
  <c r="M2" i="270" s="1"/>
  <c r="P6" i="271" l="1"/>
  <c r="P12" i="271" s="1"/>
  <c r="Q13" i="271" s="1"/>
  <c r="N15" i="271" s="1"/>
  <c r="M2" i="271" s="1"/>
  <c r="P12" i="273" l="1"/>
  <c r="Q13" i="273" s="1"/>
  <c r="N15" i="273" s="1"/>
  <c r="M2" i="273" s="1"/>
  <c r="P6" i="272"/>
  <c r="P12" i="272" s="1"/>
  <c r="Q13" i="272" s="1"/>
  <c r="N15" i="272" s="1"/>
  <c r="M2" i="272" s="1"/>
  <c r="P6" i="274" l="1"/>
  <c r="P12" i="274" s="1"/>
  <c r="Q13" i="274" s="1"/>
  <c r="N15" i="274" s="1"/>
  <c r="M2" i="274" s="1"/>
  <c r="P6" i="275" l="1"/>
  <c r="P12" i="275" s="1"/>
  <c r="Q13" i="275" s="1"/>
  <c r="N15" i="275" s="1"/>
  <c r="M2" i="275" s="1"/>
  <c r="P6" i="277" l="1"/>
  <c r="P12" i="277" s="1"/>
  <c r="Q13" i="277" s="1"/>
  <c r="N15" i="277" s="1"/>
  <c r="M2" i="277" s="1"/>
  <c r="P6" i="283" l="1"/>
  <c r="P12" i="283" s="1"/>
  <c r="Q13" i="283" s="1"/>
  <c r="N15" i="283" s="1"/>
  <c r="M2" i="283" s="1"/>
  <c r="P6" i="282" l="1"/>
  <c r="P12" i="282" s="1"/>
  <c r="Q13" i="282" s="1"/>
  <c r="N15" i="282" s="1"/>
  <c r="M2" i="282" s="1"/>
  <c r="P6" i="284" l="1"/>
  <c r="P12" i="284" s="1"/>
  <c r="Q13" i="284" s="1"/>
  <c r="N15" i="284" s="1"/>
  <c r="M2" i="284" s="1"/>
  <c r="P6" i="285" l="1"/>
  <c r="P12" i="285" s="1"/>
  <c r="Q13" i="285" s="1"/>
  <c r="N15" i="285" s="1"/>
  <c r="M2" i="285" s="1"/>
  <c r="P6" i="286" l="1"/>
  <c r="P12" i="286" s="1"/>
  <c r="Q13" i="286" s="1"/>
  <c r="N15" i="286" s="1"/>
  <c r="M2" i="286" s="1"/>
  <c r="P6" i="287" l="1"/>
  <c r="P12" i="287" s="1"/>
  <c r="Q13" i="287" s="1"/>
  <c r="N15" i="287" s="1"/>
  <c r="M2" i="287" s="1"/>
  <c r="P6" i="289" l="1"/>
  <c r="P12" i="289" s="1"/>
  <c r="Q13" i="289" s="1"/>
  <c r="N15" i="289" s="1"/>
  <c r="M2" i="289" s="1"/>
  <c r="P6" i="290" l="1"/>
  <c r="P12" i="290" s="1"/>
  <c r="Q13" i="290" s="1"/>
  <c r="N15" i="290" s="1"/>
  <c r="M2" i="290" s="1"/>
  <c r="P6" i="297" l="1"/>
  <c r="P12" i="297" s="1"/>
  <c r="Q13" i="297" s="1"/>
  <c r="N15" i="297" s="1"/>
  <c r="M2" i="297" s="1"/>
  <c r="P6" i="298" l="1"/>
  <c r="P12" i="298" s="1"/>
  <c r="Q13" i="298" s="1"/>
  <c r="N15" i="298" s="1"/>
  <c r="M2" i="298" s="1"/>
  <c r="P6" i="300" l="1"/>
  <c r="P12" i="300" s="1"/>
  <c r="Q13" i="300" s="1"/>
  <c r="N15" i="300" s="1"/>
  <c r="M2" i="300" s="1"/>
  <c r="P6" i="303" l="1"/>
  <c r="P12" i="303" s="1"/>
  <c r="Q13" i="303" s="1"/>
  <c r="N15" i="303" s="1"/>
  <c r="M2" i="303" s="1"/>
  <c r="P6" i="306" l="1"/>
  <c r="P12" i="306" s="1"/>
  <c r="Q13" i="306" s="1"/>
  <c r="N15" i="306" s="1"/>
  <c r="M2" i="306" s="1"/>
  <c r="P6" i="308" l="1"/>
  <c r="P12" i="308" s="1"/>
  <c r="Q13" i="308" s="1"/>
  <c r="N15" i="308" s="1"/>
  <c r="M2" i="308" s="1"/>
  <c r="P6" i="309" l="1"/>
  <c r="P12" i="309" s="1"/>
  <c r="Q13" i="309" s="1"/>
  <c r="N15" i="309" s="1"/>
  <c r="M2" i="309" s="1"/>
  <c r="P6" i="310" l="1"/>
  <c r="P12" i="310" s="1"/>
  <c r="Q13" i="310" s="1"/>
  <c r="N15" i="310" s="1"/>
  <c r="M2" i="310" s="1"/>
  <c r="P6" i="311" l="1"/>
  <c r="P12" i="311" s="1"/>
  <c r="Q13" i="311" s="1"/>
  <c r="N15" i="311" s="1"/>
  <c r="M2" i="311" s="1"/>
  <c r="P6" i="312" l="1"/>
  <c r="P12" i="312" s="1"/>
  <c r="Q13" i="312" s="1"/>
  <c r="N15" i="312" s="1"/>
  <c r="M2" i="312" s="1"/>
  <c r="P6" i="313" l="1"/>
  <c r="P12" i="313" s="1"/>
  <c r="Q13" i="313" s="1"/>
  <c r="N15" i="313" s="1"/>
  <c r="M2" i="313" s="1"/>
  <c r="P6" i="315" l="1"/>
  <c r="P12" i="315" s="1"/>
  <c r="Q13" i="315" s="1"/>
  <c r="N15" i="315" s="1"/>
  <c r="M2" i="315" s="1"/>
  <c r="P12" i="321" l="1"/>
  <c r="Q13" i="321" s="1"/>
  <c r="N15" i="321" s="1"/>
  <c r="M2" i="321" s="1"/>
  <c r="P6" i="320"/>
  <c r="P12" i="320" s="1"/>
  <c r="Q13" i="320" s="1"/>
  <c r="N15" i="320" s="1"/>
  <c r="M2" i="320" s="1"/>
  <c r="P6" i="325" l="1"/>
  <c r="P12" i="325" s="1"/>
  <c r="Q13" i="325" s="1"/>
  <c r="N15" i="325" s="1"/>
  <c r="M2" i="325" s="1"/>
  <c r="P6" i="328" l="1"/>
  <c r="P12" i="328" s="1"/>
  <c r="Q13" i="328" s="1"/>
  <c r="N15" i="328" s="1"/>
  <c r="M2" i="328" s="1"/>
  <c r="P6" i="331" l="1"/>
  <c r="P12" i="331" s="1"/>
  <c r="Q13" i="331" s="1"/>
  <c r="N15" i="331" s="1"/>
  <c r="M2" i="331" s="1"/>
  <c r="P6" i="338" l="1"/>
  <c r="P12" i="338" s="1"/>
  <c r="Q13" i="338" s="1"/>
  <c r="N15" i="338" s="1"/>
  <c r="M2" i="338" s="1"/>
  <c r="P6" i="339" l="1"/>
  <c r="P12" i="339" s="1"/>
  <c r="Q13" i="339" s="1"/>
  <c r="N15" i="339" s="1"/>
  <c r="M2" i="339" s="1"/>
  <c r="P6" i="341" l="1"/>
  <c r="P12" i="341" s="1"/>
  <c r="Q13" i="341" s="1"/>
  <c r="N15" i="341" s="1"/>
  <c r="M2" i="341" s="1"/>
  <c r="P6" i="350" l="1"/>
  <c r="P12" i="350" s="1"/>
  <c r="Q13" i="350" s="1"/>
  <c r="N15" i="350" s="1"/>
  <c r="M2" i="350" s="1"/>
  <c r="P6" i="352" l="1"/>
  <c r="P12" i="352" s="1"/>
  <c r="Q13" i="352" s="1"/>
  <c r="N15" i="352" s="1"/>
  <c r="M2" i="352" s="1"/>
  <c r="P6" i="353" l="1"/>
  <c r="P12" i="353" s="1"/>
  <c r="Q13" i="353" s="1"/>
  <c r="N15" i="353" s="1"/>
  <c r="M2" i="353" s="1"/>
  <c r="P6" i="355" l="1"/>
  <c r="P12" i="355" s="1"/>
  <c r="Q13" i="355" s="1"/>
  <c r="N15" i="355" s="1"/>
  <c r="M2" i="355" s="1"/>
  <c r="P6" i="356" l="1"/>
  <c r="P12" i="356" s="1"/>
  <c r="Q13" i="356" s="1"/>
  <c r="N15" i="356" s="1"/>
  <c r="M2" i="356" s="1"/>
  <c r="P6" i="365" l="1"/>
  <c r="P12" i="365" s="1"/>
  <c r="Q13" i="365" s="1"/>
  <c r="N15" i="365" s="1"/>
  <c r="M2" i="365" s="1"/>
  <c r="P6" i="370" l="1"/>
  <c r="P12" i="370" s="1"/>
  <c r="Q13" i="370" s="1"/>
  <c r="N15" i="370" s="1"/>
  <c r="M2" i="370" s="1"/>
  <c r="P6" i="373" l="1"/>
  <c r="P12" i="373" s="1"/>
  <c r="Q13" i="373" s="1"/>
  <c r="N15" i="373" s="1"/>
  <c r="M2" i="373" s="1"/>
  <c r="P6" i="374" l="1"/>
  <c r="P12" i="374" s="1"/>
  <c r="Q13" i="374" s="1"/>
  <c r="N15" i="374" s="1"/>
  <c r="M2" i="374" s="1"/>
  <c r="P6" i="383" l="1"/>
  <c r="P12" i="383" s="1"/>
  <c r="Q13" i="383" s="1"/>
  <c r="N15" i="383" s="1"/>
  <c r="M2" i="383" s="1"/>
  <c r="P6" i="384" l="1"/>
  <c r="P12" i="384" s="1"/>
  <c r="Q13" i="384" s="1"/>
  <c r="N15" i="384" s="1"/>
  <c r="M2" i="384" s="1"/>
  <c r="P6" i="386" l="1"/>
  <c r="P12" i="386" s="1"/>
  <c r="Q13" i="386" s="1"/>
  <c r="N15" i="386" s="1"/>
  <c r="M2" i="386" s="1"/>
  <c r="P6" i="387" l="1"/>
  <c r="P12" i="387" s="1"/>
  <c r="Q13" i="387" s="1"/>
  <c r="N15" i="387" s="1"/>
  <c r="M2" i="387" s="1"/>
</calcChain>
</file>

<file path=xl/sharedStrings.xml><?xml version="1.0" encoding="utf-8"?>
<sst xmlns="http://schemas.openxmlformats.org/spreadsheetml/2006/main" count="7757" uniqueCount="90">
  <si>
    <t>CAJA</t>
  </si>
  <si>
    <t>BILLETES</t>
  </si>
  <si>
    <t>DENOMINACION</t>
  </si>
  <si>
    <t>MONEDAS</t>
  </si>
  <si>
    <t>DENOMINCION</t>
  </si>
  <si>
    <t>VALOR EN $</t>
  </si>
  <si>
    <t>TOTAL EN $</t>
  </si>
  <si>
    <t>CANTIDAD DE BILLETES</t>
  </si>
  <si>
    <t>APERTURA DE CAJA</t>
  </si>
  <si>
    <t>CANTIDAD DE MONEDAS</t>
  </si>
  <si>
    <t>CIERRE DE CAJA</t>
  </si>
  <si>
    <t>INGRESOS</t>
  </si>
  <si>
    <t>DETALLE</t>
  </si>
  <si>
    <t>EGRESOS</t>
  </si>
  <si>
    <t>TOTAL INGRESOS Y EGRESOS</t>
  </si>
  <si>
    <t>TOTAL EN EFECTIVO</t>
  </si>
  <si>
    <t>VENTAS</t>
  </si>
  <si>
    <t>ALMUERZO</t>
  </si>
  <si>
    <t>TRANSFERENCIAS</t>
  </si>
  <si>
    <t>PAGO DE INTERNET GABY</t>
  </si>
  <si>
    <t>RETIRA WILL</t>
  </si>
  <si>
    <t>SUELDO</t>
  </si>
  <si>
    <t>CLORO</t>
  </si>
  <si>
    <t>ABONO DIEGO CHICAIZA</t>
  </si>
  <si>
    <t>TECLADO</t>
  </si>
  <si>
    <t>INSUMOS BAÑO</t>
  </si>
  <si>
    <t>TRANSFERENCIA</t>
  </si>
  <si>
    <t>PAGA MARTHA GARCES</t>
  </si>
  <si>
    <t>ABONA MAYDA MARTINEZ</t>
  </si>
  <si>
    <t xml:space="preserve"> </t>
  </si>
  <si>
    <t>BOTELLON</t>
  </si>
  <si>
    <t>CARRERA</t>
  </si>
  <si>
    <t>CAFÉ Y PAN</t>
  </si>
  <si>
    <t>ABONO PATRICIO VILLACRES</t>
  </si>
  <si>
    <t>CONSUMO</t>
  </si>
  <si>
    <t>INGRESO</t>
  </si>
  <si>
    <t>ABONO MARTA GARCES</t>
  </si>
  <si>
    <t>TRANSFEREMCIA</t>
  </si>
  <si>
    <t>DIEGO CHICAIZA</t>
  </si>
  <si>
    <t>AZUCAR</t>
  </si>
  <si>
    <t>JOSE SORIA</t>
  </si>
  <si>
    <t>PAN</t>
  </si>
  <si>
    <t>RETIRA WIL</t>
  </si>
  <si>
    <t>ABO JOSE SORIA</t>
  </si>
  <si>
    <t>FABULOSO</t>
  </si>
  <si>
    <t>PAGA INTERNET</t>
  </si>
  <si>
    <t>AB DIEGO CHI.</t>
  </si>
  <si>
    <t>CANCELA JOSE SO.</t>
  </si>
  <si>
    <t>ABONO MAYDA</t>
  </si>
  <si>
    <t>CUCHARAS</t>
  </si>
  <si>
    <t>CAFÉ</t>
  </si>
  <si>
    <t>ENCOMIENDA</t>
  </si>
  <si>
    <t>GEOVANY SORIA</t>
  </si>
  <si>
    <t>.</t>
  </si>
  <si>
    <t>PAGA INTENET GABY</t>
  </si>
  <si>
    <t>TOTAL MONEDAS</t>
  </si>
  <si>
    <t>INSUMOS</t>
  </si>
  <si>
    <t>ABONO</t>
  </si>
  <si>
    <t>ABONOS</t>
  </si>
  <si>
    <t>CANCELA JOSE S.</t>
  </si>
  <si>
    <t>CRISTINA GORDON</t>
  </si>
  <si>
    <t>LUIS PICO</t>
  </si>
  <si>
    <t>G.SORIA</t>
  </si>
  <si>
    <t>NORMA SEGURA</t>
  </si>
  <si>
    <t>ALUIS PICO</t>
  </si>
  <si>
    <t>SULEDO</t>
  </si>
  <si>
    <t>MAYDA MARTINEZ</t>
  </si>
  <si>
    <t>RUBEN PANIMBOSA</t>
  </si>
  <si>
    <t>PAOLA VILLACRES</t>
  </si>
  <si>
    <t>ENVIO</t>
  </si>
  <si>
    <t>CAMBIO</t>
  </si>
  <si>
    <t>AGUA</t>
  </si>
  <si>
    <t>PAOLA</t>
  </si>
  <si>
    <t>ECOMIENDA</t>
  </si>
  <si>
    <t>PAPEL</t>
  </si>
  <si>
    <t>GABY</t>
  </si>
  <si>
    <t>SONIA SULCA</t>
  </si>
  <si>
    <t>ENVIO AMBATO</t>
  </si>
  <si>
    <t>CHUCHARAS</t>
  </si>
  <si>
    <t>MEDARDO MORALES</t>
  </si>
  <si>
    <t>FALTANTE</t>
  </si>
  <si>
    <t>INGRESA</t>
  </si>
  <si>
    <t>SERVICIOS</t>
  </si>
  <si>
    <t>FLETE</t>
  </si>
  <si>
    <t>CERVEZAS VIERNES</t>
  </si>
  <si>
    <t>JC MARTINEZ</t>
  </si>
  <si>
    <t>BOQUILLA</t>
  </si>
  <si>
    <t>INTERNET GABY</t>
  </si>
  <si>
    <t>GEOVANY SRIA</t>
  </si>
  <si>
    <t>PAPEL Y AZUCAR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</si>
</sst>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22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1" fontId="5" fillId="2" borderId="8" xfId="0" applyNumberFormat="1" applyFont="1" applyFill="1" applyBorder="1" applyAlignment="1">
      <alignment horizontal="center" vertical="center"/>
    </xf>
    <xf numFmtId="1" fontId="5" fillId="2" borderId="9" xfId="0" applyNumberFormat="1" applyFont="1" applyFill="1" applyBorder="1" applyAlignment="1">
      <alignment horizontal="center" vertical="center"/>
    </xf>
    <xf numFmtId="1" fontId="5" fillId="2" borderId="11" xfId="0" applyNumberFormat="1" applyFont="1" applyFill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1" fontId="1" fillId="0" borderId="14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5" fillId="2" borderId="9" xfId="0" applyNumberFormat="1" applyFont="1" applyFill="1" applyBorder="1" applyAlignment="1">
      <alignment horizontal="center" vertical="center"/>
    </xf>
    <xf numFmtId="2" fontId="5" fillId="2" borderId="11" xfId="0" applyNumberFormat="1" applyFont="1" applyFill="1" applyBorder="1" applyAlignment="1">
      <alignment horizontal="center" vertical="center"/>
    </xf>
    <xf numFmtId="2" fontId="4" fillId="2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4" fillId="2" borderId="27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9" xfId="0" applyNumberFormat="1" applyFont="1" applyFill="1" applyBorder="1" applyAlignment="1">
      <alignment horizontal="center" vertical="center"/>
    </xf>
    <xf numFmtId="2" fontId="4" fillId="2" borderId="9" xfId="0" applyNumberFormat="1" applyFont="1" applyFill="1" applyBorder="1" applyAlignment="1">
      <alignment horizontal="center" vertical="center"/>
    </xf>
    <xf numFmtId="1" fontId="4" fillId="2" borderId="11" xfId="0" applyNumberFormat="1" applyFont="1" applyFill="1" applyBorder="1" applyAlignment="1">
      <alignment horizontal="center" vertical="center"/>
    </xf>
    <xf numFmtId="2" fontId="4" fillId="2" borderId="11" xfId="0" applyNumberFormat="1" applyFont="1" applyFill="1" applyBorder="1" applyAlignment="1">
      <alignment horizontal="center" vertical="center"/>
    </xf>
    <xf numFmtId="1" fontId="8" fillId="0" borderId="13" xfId="0" applyNumberFormat="1" applyFont="1" applyBorder="1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/>
    </xf>
    <xf numFmtId="1" fontId="8" fillId="0" borderId="14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1" fontId="8" fillId="0" borderId="15" xfId="0" applyNumberFormat="1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8" fillId="0" borderId="11" xfId="0" applyNumberFormat="1" applyFont="1" applyBorder="1" applyAlignment="1">
      <alignment horizontal="center" vertical="center"/>
    </xf>
    <xf numFmtId="2" fontId="3" fillId="2" borderId="34" xfId="0" applyNumberFormat="1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2" fontId="6" fillId="3" borderId="16" xfId="0" applyNumberFormat="1" applyFont="1" applyFill="1" applyBorder="1" applyAlignment="1">
      <alignment horizontal="center" vertical="center"/>
    </xf>
    <xf numFmtId="2" fontId="6" fillId="3" borderId="36" xfId="0" applyNumberFormat="1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center" vertical="center"/>
    </xf>
    <xf numFmtId="0" fontId="9" fillId="4" borderId="29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9" fillId="4" borderId="32" xfId="0" applyFont="1" applyFill="1" applyBorder="1" applyAlignment="1">
      <alignment horizontal="center" vertical="center"/>
    </xf>
    <xf numFmtId="2" fontId="9" fillId="4" borderId="29" xfId="0" applyNumberFormat="1" applyFont="1" applyFill="1" applyBorder="1" applyAlignment="1">
      <alignment horizontal="center" vertical="center"/>
    </xf>
    <xf numFmtId="2" fontId="9" fillId="4" borderId="32" xfId="0" applyNumberFormat="1" applyFont="1" applyFill="1" applyBorder="1" applyAlignment="1">
      <alignment horizontal="center" vertical="center"/>
    </xf>
    <xf numFmtId="2" fontId="9" fillId="4" borderId="33" xfId="0" applyNumberFormat="1" applyFont="1" applyFill="1" applyBorder="1" applyAlignment="1">
      <alignment horizontal="center" vertical="center"/>
    </xf>
    <xf numFmtId="2" fontId="9" fillId="4" borderId="21" xfId="0" applyNumberFormat="1" applyFont="1" applyFill="1" applyBorder="1" applyAlignment="1">
      <alignment horizontal="center" vertical="center"/>
    </xf>
    <xf numFmtId="2" fontId="9" fillId="4" borderId="12" xfId="0" applyNumberFormat="1" applyFont="1" applyFill="1" applyBorder="1" applyAlignment="1">
      <alignment horizontal="center" vertical="center"/>
    </xf>
    <xf numFmtId="2" fontId="9" fillId="4" borderId="26" xfId="0" applyNumberFormat="1" applyFont="1" applyFill="1" applyBorder="1" applyAlignment="1">
      <alignment horizontal="center" vertical="center"/>
    </xf>
    <xf numFmtId="0" fontId="7" fillId="3" borderId="35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31" xfId="0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/>
    </xf>
    <xf numFmtId="2" fontId="7" fillId="3" borderId="0" xfId="0" applyNumberFormat="1" applyFont="1" applyFill="1" applyBorder="1" applyAlignment="1">
      <alignment horizontal="center" vertical="center"/>
    </xf>
    <xf numFmtId="2" fontId="7" fillId="3" borderId="29" xfId="0" applyNumberFormat="1" applyFont="1" applyFill="1" applyBorder="1" applyAlignment="1">
      <alignment horizontal="center" vertical="center"/>
    </xf>
    <xf numFmtId="2" fontId="7" fillId="3" borderId="30" xfId="0" applyNumberFormat="1" applyFont="1" applyFill="1" applyBorder="1" applyAlignment="1">
      <alignment horizontal="center" vertical="center"/>
    </xf>
    <xf numFmtId="2" fontId="7" fillId="3" borderId="32" xfId="0" applyNumberFormat="1" applyFont="1" applyFill="1" applyBorder="1" applyAlignment="1">
      <alignment horizontal="center" vertical="center"/>
    </xf>
    <xf numFmtId="2" fontId="7" fillId="3" borderId="3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190" Type="http://schemas.openxmlformats.org/officeDocument/2006/relationships/worksheet" Target="worksheets/sheet190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externalLink" Target="externalLinks/externalLink1.xml"/><Relationship Id="rId201" Type="http://schemas.openxmlformats.org/officeDocument/2006/relationships/calcChain" Target="calcChain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theme" Target="theme/theme1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ENTAS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ERCOLES 02-10-2024"/>
      <sheetName val="MARTES 01-10-2024"/>
      <sheetName val="LUNES 30-09-2024"/>
      <sheetName val="VIERNES 27-09-2024"/>
      <sheetName val="JUEVES 26-09-2024"/>
      <sheetName val="MIERCOLES 25-09-2024"/>
      <sheetName val="MARTES 24-09-2024"/>
      <sheetName val="LUNES 23-09-2024"/>
      <sheetName val="VIERNES 20-09-2024"/>
      <sheetName val="JUEVES 19-09-2024"/>
      <sheetName val="MIERCOLES 18-09-2024"/>
      <sheetName val="MARTES 17-09-2024"/>
      <sheetName val="LUNES 16-09-2024"/>
      <sheetName val="VIERNES 13-09-2024"/>
      <sheetName val="JUEVES 12-09-2024"/>
      <sheetName val="MIERCOLES 11-09-2024"/>
      <sheetName val="MARTES 10-09-2024"/>
      <sheetName val="LUNES 09-09-2024"/>
      <sheetName val="VIERNES 06-09-2024"/>
      <sheetName val="JUEVES 05-09-2024"/>
      <sheetName val="MIERCOLES 04-09-2024"/>
      <sheetName val="MARTES 03-09-2024"/>
      <sheetName val="LUNES 02-09-2024"/>
      <sheetName val="VIERNES 30-08-2024"/>
      <sheetName val="JUEVES 29-08-2024"/>
      <sheetName val="MIERCOLES 28-08-2024"/>
      <sheetName val="MARTES 27-08-2024"/>
      <sheetName val="LUNES 26-08-2024"/>
      <sheetName val="VIERNES 23-08-2024"/>
      <sheetName val="JUEVES 22-08-2024"/>
      <sheetName val="MIERCOLES 21-08-2024"/>
      <sheetName val="MARTES 20-08-2024"/>
      <sheetName val="LUNES 19-08-2024"/>
      <sheetName val="VIERNES 16-08-2024"/>
      <sheetName val="JUEVES 15-08-2024"/>
      <sheetName val="MIERCOLES 14-08-2024"/>
      <sheetName val="MARTES 13-08-2024"/>
      <sheetName val="LUNES 12-08-2024"/>
      <sheetName val="VIERNES 09-08-2024"/>
      <sheetName val="JUEVES 08-08-2024"/>
      <sheetName val="MIERCOLES 07-08-2024"/>
      <sheetName val="MARTES 06-08-2024"/>
      <sheetName val="LUNES 05-08-2024"/>
      <sheetName val="VIERNES 02-08-2024"/>
      <sheetName val="JUEVES 01-08-2024"/>
      <sheetName val="MIERCOLES 31-07-2024"/>
      <sheetName val="MARTES 30-07-2024"/>
      <sheetName val="LUNES 29-07-2024"/>
      <sheetName val="VIERNES 26-07-2024"/>
      <sheetName val="JUEVES 25-07-2024"/>
      <sheetName val="MIERCOLES 24-07-2024"/>
      <sheetName val="MARTES 23-07-2024"/>
      <sheetName val="LUNES 22-07-2024"/>
      <sheetName val="VIERNES 19-07-2024"/>
      <sheetName val="JUEVES 18-07-2024"/>
      <sheetName val="MIERCOLES 17-07-2024"/>
      <sheetName val="MARTES 16-07-2024"/>
      <sheetName val="LUNES 15-07-2024"/>
      <sheetName val="VIERNES 12-07-2024"/>
      <sheetName val="JUEVES 11-07-2024"/>
      <sheetName val="MIERCOLES 10-07-2024"/>
      <sheetName val="MARTES 09-07-2024"/>
      <sheetName val="LUNES 08-07-2024"/>
      <sheetName val="VIERNES 05-07-2024"/>
      <sheetName val="JUEVES 04-07-2024"/>
      <sheetName val="MIERCOLES 03-07-2024"/>
      <sheetName val="MARTES 02-07-2024"/>
      <sheetName val="LUNES 01-07-2024"/>
      <sheetName val="VIERNES 28-06-2024"/>
      <sheetName val="JUEVES 27-06-2024"/>
      <sheetName val="MIECOLES 26-06-2024"/>
      <sheetName val="MARTES 25-06-2024"/>
      <sheetName val="LUNES 24-06-2024"/>
      <sheetName val="VIERNES 21-06-2024"/>
      <sheetName val="JUEVES 20-06-2024"/>
      <sheetName val="MIERCOLES 19-06-2024"/>
      <sheetName val="MARTES 18-06-2024"/>
      <sheetName val="LUNES 17-06-2024"/>
      <sheetName val="VIERNES 14-06-2024"/>
      <sheetName val="JUEVES 13-06-2024"/>
      <sheetName val="MIERCOLES 12-06-2024"/>
      <sheetName val="MARTES 11-06-2024"/>
      <sheetName val="LUNES 10-06-2024"/>
      <sheetName val="VIERNES 07-06-2024"/>
      <sheetName val="JUEVES 06-06-2024"/>
      <sheetName val="MIERCOLES 05-06-2024"/>
      <sheetName val="MARTES 04-06-2024"/>
      <sheetName val="LUNES 03-06-2024"/>
      <sheetName val="VIERNES 31-05-2024"/>
      <sheetName val="JUEVES 30-05-2024"/>
      <sheetName val="MIERCOLES 29-05-2024"/>
      <sheetName val="MARTES 28-05-2024"/>
      <sheetName val="LUNES 27-05-2024"/>
      <sheetName val="VIERNES 24-05-2024"/>
      <sheetName val="JUEVES 23-05-2024"/>
      <sheetName val="MIERCOLES 22-05-2024"/>
      <sheetName val="MARTES 21-05-2024"/>
      <sheetName val="LUNES 20-05-2024"/>
      <sheetName val="VIERNES 17-05-2024"/>
      <sheetName val="JUEVES 16-05-2024"/>
      <sheetName val="MIERCOLES 15-05-2024"/>
      <sheetName val="MARTES 14-05-2024"/>
      <sheetName val="LUNES 13-05-2024"/>
      <sheetName val="VIERNES 10-05-2024"/>
      <sheetName val="JUEVES 09-05-2024"/>
      <sheetName val="MIERCOLES 08-05-2024"/>
      <sheetName val="MARTES 07-05-2024"/>
      <sheetName val="LUNES 06-05-2024"/>
      <sheetName val="VIERNES 03-05-2024"/>
      <sheetName val="JUEVES 02-05-2024"/>
      <sheetName val="MIERCOLES 01-05-2024"/>
      <sheetName val="MARTES 30-04-2024"/>
      <sheetName val="LUNES 29-04-2024"/>
      <sheetName val="VIERNES 26-04-2024"/>
      <sheetName val="JUEVES 25-04-2024"/>
      <sheetName val="MIERCOLES 24-04-2024"/>
      <sheetName val="MARTES 23-04-2024"/>
      <sheetName val="LUNES 22-04-2024"/>
      <sheetName val="VIERNES 19-04-2024"/>
      <sheetName val="JUEVES 18-04-2024"/>
      <sheetName val="MIERCOLES 17-04-2024"/>
      <sheetName val="MARTES 16-04-2024"/>
      <sheetName val="LUNES 15-04-2024"/>
      <sheetName val="VIERNES 12-04-2024"/>
      <sheetName val="JUEVES 11-04-2024"/>
      <sheetName val="MIERCOLES 10-04-2024"/>
      <sheetName val="MARTES 09-04-2024"/>
      <sheetName val="LUNES 08-04-2024"/>
      <sheetName val="VIERNES 05-04-2024"/>
      <sheetName val="JUEVES 04-04-2024"/>
      <sheetName val="MIERCOLES 03-04-2024"/>
      <sheetName val="MARTES 02-04-2024"/>
      <sheetName val="LUNES 01-04-2024"/>
      <sheetName val="VIERNES 29-03-2024"/>
      <sheetName val="JUEVES 28-03-2024"/>
      <sheetName val="MIERCOLES 27-03-2024"/>
      <sheetName val="MARTES 26-03-2024"/>
      <sheetName val="LUNES 25-03-2024"/>
      <sheetName val="SABADO 23-03-2024"/>
      <sheetName val="VIERNES 22-03-2024"/>
      <sheetName val="JUEVES 21-03-2024"/>
      <sheetName val="MIERCOLES 20-03-2024"/>
      <sheetName val="MARTES 19-03-2024"/>
      <sheetName val="LUNES 18-03-2024"/>
      <sheetName val="VIERNES 15-03-2024"/>
      <sheetName val="JUEVES 14-03-2024"/>
      <sheetName val="MIERCOLES 13-03-2024"/>
      <sheetName val="MARTES 12-03-2024"/>
      <sheetName val="LUNES 11-03-2024"/>
      <sheetName val="VIERNES 08-03-2024"/>
      <sheetName val="JUEVES 07-03-2024"/>
      <sheetName val="MIERCOLES 06-03-2024"/>
      <sheetName val="MARTES 05-03-2024"/>
      <sheetName val="LUNES 04-03-2024"/>
      <sheetName val="VIERNES 01-03-2024"/>
      <sheetName val="JUEVES 29-02-2024"/>
      <sheetName val="MIERCOLES 28-02-2024"/>
      <sheetName val="MARTES 27-02-2024"/>
      <sheetName val="LUNES 26-02-2024"/>
      <sheetName val="VIERNES 23-02-2024"/>
      <sheetName val="JUEVES 22-02-2024"/>
      <sheetName val="MIERCOLES 21-02-2024"/>
      <sheetName val="MARTES 20-02-2024"/>
      <sheetName val="LUNES 19-02-2024"/>
      <sheetName val="VIERNES 16-02-2024"/>
      <sheetName val="JUEVES 15-02-2024"/>
      <sheetName val="MIERCOLES 14-02-2024"/>
      <sheetName val="VIERNES 09-02-2024"/>
      <sheetName val="JUEVES 08-02-2024"/>
      <sheetName val="MIERCOLES 07-02-2024"/>
      <sheetName val="MARTES 06-02-2024"/>
      <sheetName val="LUNES 05-02-2024"/>
      <sheetName val="VIERNES 02-02-2024"/>
      <sheetName val="JUEVES 01-02-2024"/>
      <sheetName val="MIERCOLES 31-01-2024"/>
      <sheetName val="MARTES 30-01-2024"/>
      <sheetName val="LUNES 29-01-2024"/>
      <sheetName val="VIERNES 26-01-2024"/>
      <sheetName val="JUEVES 25-01-2024"/>
      <sheetName val="MIERCOLES 24-01-2024"/>
      <sheetName val="MARTES 23-01-2024"/>
      <sheetName val="LUNES 22-01-2024"/>
      <sheetName val="VIERNES 19-01-2024"/>
      <sheetName val="JUEVES 18-01-2024"/>
      <sheetName val="MIERCOLES 17-01-2024"/>
      <sheetName val="MARTES 16-01-2024"/>
      <sheetName val="LUNES 15-01-2024"/>
      <sheetName val="VIERNES 12-01-2024"/>
      <sheetName val="JUEVES 11-01-2024"/>
      <sheetName val="MIERCOLES 10-01-2024"/>
      <sheetName val="MARTES 09-01-2024"/>
      <sheetName val="LUNES 08-01-2024"/>
      <sheetName val="VIERNES 05-01-2024"/>
      <sheetName val="JUEVES 04-01-2024"/>
      <sheetName val="MIERCOLES 03-01-2024"/>
      <sheetName val="MARTES 02-01-2024"/>
    </sheetNames>
    <sheetDataSet>
      <sheetData sheetId="0">
        <row r="21">
          <cell r="I21">
            <v>0</v>
          </cell>
        </row>
        <row r="31">
          <cell r="E31">
            <v>84.6</v>
          </cell>
        </row>
      </sheetData>
      <sheetData sheetId="1">
        <row r="21">
          <cell r="I21">
            <v>0</v>
          </cell>
        </row>
        <row r="31">
          <cell r="E31">
            <v>108.64000000000001</v>
          </cell>
        </row>
      </sheetData>
      <sheetData sheetId="2">
        <row r="21">
          <cell r="I21">
            <v>0</v>
          </cell>
        </row>
        <row r="31">
          <cell r="E31">
            <v>6</v>
          </cell>
        </row>
      </sheetData>
      <sheetData sheetId="3">
        <row r="21">
          <cell r="I21">
            <v>0</v>
          </cell>
        </row>
        <row r="31">
          <cell r="E31">
            <v>127.85000000000001</v>
          </cell>
        </row>
      </sheetData>
      <sheetData sheetId="4">
        <row r="21">
          <cell r="I21">
            <v>0</v>
          </cell>
        </row>
        <row r="31">
          <cell r="E31">
            <v>73.05</v>
          </cell>
        </row>
      </sheetData>
      <sheetData sheetId="5">
        <row r="21">
          <cell r="I21">
            <v>0</v>
          </cell>
        </row>
        <row r="31">
          <cell r="E31">
            <v>140.28</v>
          </cell>
        </row>
      </sheetData>
      <sheetData sheetId="6">
        <row r="21">
          <cell r="I21">
            <v>0</v>
          </cell>
        </row>
        <row r="31">
          <cell r="E31">
            <v>23.95</v>
          </cell>
        </row>
      </sheetData>
      <sheetData sheetId="7">
        <row r="21">
          <cell r="I21">
            <v>0</v>
          </cell>
        </row>
        <row r="31">
          <cell r="E31">
            <v>4.9000000000000004</v>
          </cell>
        </row>
      </sheetData>
      <sheetData sheetId="8">
        <row r="21">
          <cell r="I21">
            <v>0</v>
          </cell>
        </row>
        <row r="31">
          <cell r="E31">
            <v>73</v>
          </cell>
        </row>
      </sheetData>
      <sheetData sheetId="9">
        <row r="21">
          <cell r="I21">
            <v>0</v>
          </cell>
        </row>
        <row r="31">
          <cell r="E31">
            <v>69.400000000000006</v>
          </cell>
        </row>
      </sheetData>
      <sheetData sheetId="10">
        <row r="21">
          <cell r="I21">
            <v>0</v>
          </cell>
        </row>
        <row r="31">
          <cell r="E31">
            <v>56.150000000000006</v>
          </cell>
        </row>
      </sheetData>
      <sheetData sheetId="11">
        <row r="21">
          <cell r="I21">
            <v>0</v>
          </cell>
        </row>
        <row r="31">
          <cell r="E31">
            <v>87.15000000000002</v>
          </cell>
        </row>
      </sheetData>
      <sheetData sheetId="12">
        <row r="21">
          <cell r="I21">
            <v>0</v>
          </cell>
        </row>
        <row r="31">
          <cell r="E31">
            <v>148.4</v>
          </cell>
        </row>
      </sheetData>
      <sheetData sheetId="13">
        <row r="21">
          <cell r="I21">
            <v>0</v>
          </cell>
        </row>
        <row r="31">
          <cell r="E31">
            <v>57.800000000000004</v>
          </cell>
        </row>
      </sheetData>
      <sheetData sheetId="14">
        <row r="21">
          <cell r="I21">
            <v>0</v>
          </cell>
        </row>
        <row r="31">
          <cell r="E31">
            <v>152.5</v>
          </cell>
        </row>
      </sheetData>
      <sheetData sheetId="15">
        <row r="21">
          <cell r="I21">
            <v>0</v>
          </cell>
        </row>
        <row r="31">
          <cell r="E31">
            <v>130.52999999999997</v>
          </cell>
        </row>
      </sheetData>
      <sheetData sheetId="16">
        <row r="21">
          <cell r="I21">
            <v>0</v>
          </cell>
        </row>
        <row r="31">
          <cell r="E31">
            <v>50.730000000000004</v>
          </cell>
        </row>
      </sheetData>
      <sheetData sheetId="17">
        <row r="21">
          <cell r="I21">
            <v>0</v>
          </cell>
        </row>
        <row r="31">
          <cell r="E31">
            <v>62.3</v>
          </cell>
        </row>
      </sheetData>
      <sheetData sheetId="18">
        <row r="21">
          <cell r="I21">
            <v>0</v>
          </cell>
        </row>
        <row r="31">
          <cell r="E31">
            <v>9.65</v>
          </cell>
        </row>
      </sheetData>
      <sheetData sheetId="19">
        <row r="21">
          <cell r="I21">
            <v>0</v>
          </cell>
        </row>
        <row r="31">
          <cell r="E31">
            <v>89.15</v>
          </cell>
        </row>
      </sheetData>
      <sheetData sheetId="20">
        <row r="21">
          <cell r="I21">
            <v>0</v>
          </cell>
        </row>
        <row r="31">
          <cell r="E31">
            <v>55.5</v>
          </cell>
        </row>
      </sheetData>
      <sheetData sheetId="21">
        <row r="21">
          <cell r="I21">
            <v>0</v>
          </cell>
        </row>
        <row r="31">
          <cell r="E31">
            <v>40.4</v>
          </cell>
        </row>
      </sheetData>
      <sheetData sheetId="22">
        <row r="21">
          <cell r="I21">
            <v>0</v>
          </cell>
        </row>
        <row r="31">
          <cell r="E31">
            <v>15.8</v>
          </cell>
        </row>
      </sheetData>
      <sheetData sheetId="23">
        <row r="21">
          <cell r="I21">
            <v>0</v>
          </cell>
        </row>
        <row r="31">
          <cell r="E31">
            <v>37.9</v>
          </cell>
        </row>
      </sheetData>
      <sheetData sheetId="24">
        <row r="21">
          <cell r="I21">
            <v>0</v>
          </cell>
        </row>
        <row r="31">
          <cell r="E31">
            <v>31.86</v>
          </cell>
        </row>
      </sheetData>
      <sheetData sheetId="25">
        <row r="21">
          <cell r="I21">
            <v>0</v>
          </cell>
        </row>
        <row r="31">
          <cell r="E31">
            <v>30</v>
          </cell>
        </row>
      </sheetData>
      <sheetData sheetId="26">
        <row r="21">
          <cell r="I21">
            <v>0</v>
          </cell>
        </row>
        <row r="31">
          <cell r="E31">
            <v>26.58</v>
          </cell>
        </row>
      </sheetData>
      <sheetData sheetId="27">
        <row r="21">
          <cell r="I21">
            <v>0</v>
          </cell>
        </row>
        <row r="31">
          <cell r="E31">
            <v>71.099999999999994</v>
          </cell>
        </row>
      </sheetData>
      <sheetData sheetId="28">
        <row r="21">
          <cell r="I21">
            <v>0</v>
          </cell>
        </row>
        <row r="31">
          <cell r="E31">
            <v>53.749999999999993</v>
          </cell>
        </row>
      </sheetData>
      <sheetData sheetId="29">
        <row r="21">
          <cell r="I21">
            <v>0</v>
          </cell>
        </row>
        <row r="31">
          <cell r="E31">
            <v>48.8</v>
          </cell>
        </row>
      </sheetData>
      <sheetData sheetId="30">
        <row r="21">
          <cell r="I21">
            <v>0</v>
          </cell>
        </row>
        <row r="31">
          <cell r="E31">
            <v>61</v>
          </cell>
        </row>
      </sheetData>
      <sheetData sheetId="31">
        <row r="21">
          <cell r="I21">
            <v>0</v>
          </cell>
        </row>
        <row r="31">
          <cell r="E31">
            <v>51.600000000000009</v>
          </cell>
        </row>
      </sheetData>
      <sheetData sheetId="32">
        <row r="21">
          <cell r="I21">
            <v>0</v>
          </cell>
        </row>
        <row r="31">
          <cell r="E31">
            <v>64.5</v>
          </cell>
        </row>
      </sheetData>
      <sheetData sheetId="33">
        <row r="21">
          <cell r="I21">
            <v>0</v>
          </cell>
        </row>
        <row r="31">
          <cell r="E31">
            <v>54.45</v>
          </cell>
        </row>
      </sheetData>
      <sheetData sheetId="34">
        <row r="21">
          <cell r="I21">
            <v>0</v>
          </cell>
        </row>
        <row r="31">
          <cell r="E31">
            <v>61.9</v>
          </cell>
        </row>
      </sheetData>
      <sheetData sheetId="35">
        <row r="21">
          <cell r="I21">
            <v>0</v>
          </cell>
        </row>
        <row r="31">
          <cell r="E31">
            <v>130.35</v>
          </cell>
        </row>
      </sheetData>
      <sheetData sheetId="36">
        <row r="21">
          <cell r="I21">
            <v>0</v>
          </cell>
        </row>
        <row r="31">
          <cell r="E31">
            <v>25.2</v>
          </cell>
        </row>
      </sheetData>
      <sheetData sheetId="37">
        <row r="21">
          <cell r="I21">
            <v>0</v>
          </cell>
        </row>
        <row r="31">
          <cell r="E31">
            <v>56.5</v>
          </cell>
        </row>
      </sheetData>
      <sheetData sheetId="38">
        <row r="21">
          <cell r="I21">
            <v>0</v>
          </cell>
        </row>
        <row r="31">
          <cell r="E31">
            <v>18.75</v>
          </cell>
        </row>
      </sheetData>
      <sheetData sheetId="39">
        <row r="21">
          <cell r="I21">
            <v>0</v>
          </cell>
        </row>
        <row r="31">
          <cell r="E31">
            <v>82.8</v>
          </cell>
        </row>
      </sheetData>
      <sheetData sheetId="40">
        <row r="21">
          <cell r="I21">
            <v>0</v>
          </cell>
        </row>
        <row r="31">
          <cell r="E31">
            <v>85.9</v>
          </cell>
        </row>
      </sheetData>
      <sheetData sheetId="41">
        <row r="21">
          <cell r="I21">
            <v>0</v>
          </cell>
        </row>
        <row r="31">
          <cell r="E31">
            <v>86.6</v>
          </cell>
        </row>
      </sheetData>
      <sheetData sheetId="42">
        <row r="21">
          <cell r="I21">
            <v>0</v>
          </cell>
        </row>
        <row r="31">
          <cell r="E31">
            <v>58.4</v>
          </cell>
        </row>
      </sheetData>
      <sheetData sheetId="43">
        <row r="21">
          <cell r="I21">
            <v>0</v>
          </cell>
        </row>
        <row r="31">
          <cell r="E31">
            <v>11.5</v>
          </cell>
        </row>
      </sheetData>
      <sheetData sheetId="44">
        <row r="21">
          <cell r="I21">
            <v>0</v>
          </cell>
        </row>
        <row r="31">
          <cell r="E31">
            <v>25.1</v>
          </cell>
        </row>
      </sheetData>
      <sheetData sheetId="45">
        <row r="21">
          <cell r="I21">
            <v>0</v>
          </cell>
        </row>
        <row r="31">
          <cell r="E31">
            <v>68.36</v>
          </cell>
        </row>
      </sheetData>
      <sheetData sheetId="46">
        <row r="21">
          <cell r="I21">
            <v>0</v>
          </cell>
        </row>
        <row r="31">
          <cell r="E31">
            <v>48.18</v>
          </cell>
        </row>
      </sheetData>
      <sheetData sheetId="47">
        <row r="21">
          <cell r="I21">
            <v>0</v>
          </cell>
        </row>
        <row r="31">
          <cell r="E31">
            <v>57.5</v>
          </cell>
        </row>
      </sheetData>
      <sheetData sheetId="48">
        <row r="21">
          <cell r="I21">
            <v>0</v>
          </cell>
        </row>
        <row r="31">
          <cell r="E31">
            <v>33.450000000000003</v>
          </cell>
        </row>
      </sheetData>
      <sheetData sheetId="49">
        <row r="21">
          <cell r="I21">
            <v>0</v>
          </cell>
        </row>
        <row r="31">
          <cell r="E31">
            <v>124.735</v>
          </cell>
        </row>
      </sheetData>
      <sheetData sheetId="50">
        <row r="21">
          <cell r="I21">
            <v>0</v>
          </cell>
        </row>
        <row r="31">
          <cell r="E31">
            <v>62.989999999999995</v>
          </cell>
        </row>
      </sheetData>
      <sheetData sheetId="51">
        <row r="21">
          <cell r="I21">
            <v>0</v>
          </cell>
        </row>
        <row r="31">
          <cell r="E31">
            <v>75.3</v>
          </cell>
        </row>
      </sheetData>
      <sheetData sheetId="52">
        <row r="21">
          <cell r="I21">
            <v>0</v>
          </cell>
        </row>
        <row r="31">
          <cell r="E31">
            <v>105.15</v>
          </cell>
        </row>
      </sheetData>
      <sheetData sheetId="53">
        <row r="21">
          <cell r="I21">
            <v>0</v>
          </cell>
        </row>
        <row r="31">
          <cell r="E31">
            <v>88</v>
          </cell>
        </row>
      </sheetData>
      <sheetData sheetId="54">
        <row r="21">
          <cell r="I21">
            <v>0</v>
          </cell>
        </row>
        <row r="31">
          <cell r="E31">
            <v>71.05</v>
          </cell>
        </row>
      </sheetData>
      <sheetData sheetId="55">
        <row r="21">
          <cell r="I21">
            <v>0</v>
          </cell>
        </row>
        <row r="31">
          <cell r="E31">
            <v>118.01</v>
          </cell>
        </row>
      </sheetData>
      <sheetData sheetId="56">
        <row r="21">
          <cell r="I21">
            <v>0</v>
          </cell>
        </row>
        <row r="31">
          <cell r="E31">
            <v>12.1</v>
          </cell>
        </row>
      </sheetData>
      <sheetData sheetId="57">
        <row r="21">
          <cell r="I21">
            <v>0</v>
          </cell>
        </row>
        <row r="31">
          <cell r="E31">
            <v>3</v>
          </cell>
        </row>
      </sheetData>
      <sheetData sheetId="58">
        <row r="21">
          <cell r="I21">
            <v>0</v>
          </cell>
        </row>
        <row r="31">
          <cell r="E31">
            <v>44.2</v>
          </cell>
        </row>
      </sheetData>
      <sheetData sheetId="59">
        <row r="21">
          <cell r="I21">
            <v>0</v>
          </cell>
        </row>
        <row r="31">
          <cell r="E31">
            <v>84.69</v>
          </cell>
        </row>
      </sheetData>
      <sheetData sheetId="60">
        <row r="21">
          <cell r="I21">
            <v>0</v>
          </cell>
        </row>
        <row r="31">
          <cell r="E31">
            <v>54.150000000000006</v>
          </cell>
        </row>
      </sheetData>
      <sheetData sheetId="61">
        <row r="21">
          <cell r="I21">
            <v>0</v>
          </cell>
        </row>
        <row r="31">
          <cell r="E31">
            <v>62.2</v>
          </cell>
        </row>
      </sheetData>
      <sheetData sheetId="62">
        <row r="21">
          <cell r="I21">
            <v>0</v>
          </cell>
        </row>
        <row r="31">
          <cell r="E31">
            <v>10.3</v>
          </cell>
        </row>
      </sheetData>
      <sheetData sheetId="63">
        <row r="21">
          <cell r="I21">
            <v>0</v>
          </cell>
        </row>
        <row r="31">
          <cell r="E31">
            <v>22.950000000000003</v>
          </cell>
        </row>
      </sheetData>
      <sheetData sheetId="64">
        <row r="21">
          <cell r="I21">
            <v>0</v>
          </cell>
        </row>
        <row r="31">
          <cell r="E31">
            <v>64.400000000000006</v>
          </cell>
        </row>
      </sheetData>
      <sheetData sheetId="65">
        <row r="21">
          <cell r="I21">
            <v>0</v>
          </cell>
        </row>
        <row r="31">
          <cell r="E31">
            <v>81.050000000000011</v>
          </cell>
        </row>
      </sheetData>
      <sheetData sheetId="66">
        <row r="21">
          <cell r="I21">
            <v>0</v>
          </cell>
        </row>
        <row r="31">
          <cell r="E31">
            <v>27.94</v>
          </cell>
        </row>
      </sheetData>
      <sheetData sheetId="67">
        <row r="21">
          <cell r="I21">
            <v>0</v>
          </cell>
        </row>
        <row r="31">
          <cell r="E31">
            <v>24.599999999999998</v>
          </cell>
        </row>
      </sheetData>
      <sheetData sheetId="68">
        <row r="21">
          <cell r="I21">
            <v>0</v>
          </cell>
        </row>
        <row r="31">
          <cell r="E31">
            <v>53.220000000000013</v>
          </cell>
        </row>
      </sheetData>
      <sheetData sheetId="69">
        <row r="21">
          <cell r="I21">
            <v>0</v>
          </cell>
        </row>
        <row r="31">
          <cell r="E31">
            <v>56.3</v>
          </cell>
        </row>
      </sheetData>
      <sheetData sheetId="70">
        <row r="21">
          <cell r="I21">
            <v>0</v>
          </cell>
        </row>
        <row r="31">
          <cell r="E31">
            <v>81.400000000000006</v>
          </cell>
        </row>
      </sheetData>
      <sheetData sheetId="71">
        <row r="21">
          <cell r="I21">
            <v>0</v>
          </cell>
        </row>
        <row r="31">
          <cell r="E31">
            <v>150.48999999999998</v>
          </cell>
        </row>
      </sheetData>
      <sheetData sheetId="72">
        <row r="21">
          <cell r="I21">
            <v>0</v>
          </cell>
        </row>
        <row r="31">
          <cell r="E31">
            <v>22.1</v>
          </cell>
        </row>
      </sheetData>
      <sheetData sheetId="73">
        <row r="21">
          <cell r="I21">
            <v>0</v>
          </cell>
        </row>
        <row r="31">
          <cell r="E31">
            <v>29.220000000000002</v>
          </cell>
        </row>
      </sheetData>
      <sheetData sheetId="74">
        <row r="21">
          <cell r="I21">
            <v>0</v>
          </cell>
        </row>
        <row r="31">
          <cell r="E31">
            <v>24.360000000000003</v>
          </cell>
        </row>
      </sheetData>
      <sheetData sheetId="75">
        <row r="21">
          <cell r="I21">
            <v>0</v>
          </cell>
        </row>
        <row r="31">
          <cell r="E31">
            <v>137.69999999999999</v>
          </cell>
        </row>
      </sheetData>
      <sheetData sheetId="76">
        <row r="21">
          <cell r="I21">
            <v>0</v>
          </cell>
        </row>
        <row r="31">
          <cell r="E31">
            <v>5.44</v>
          </cell>
        </row>
      </sheetData>
      <sheetData sheetId="77">
        <row r="21">
          <cell r="I21">
            <v>0</v>
          </cell>
        </row>
        <row r="31">
          <cell r="E31">
            <v>258.3</v>
          </cell>
        </row>
      </sheetData>
      <sheetData sheetId="78">
        <row r="21">
          <cell r="I21">
            <v>0</v>
          </cell>
        </row>
        <row r="31">
          <cell r="E31">
            <v>74.04000000000002</v>
          </cell>
        </row>
      </sheetData>
      <sheetData sheetId="79">
        <row r="21">
          <cell r="I21">
            <v>0</v>
          </cell>
        </row>
        <row r="31">
          <cell r="E31">
            <v>27.2</v>
          </cell>
        </row>
      </sheetData>
      <sheetData sheetId="80">
        <row r="21">
          <cell r="I21">
            <v>0</v>
          </cell>
        </row>
        <row r="31">
          <cell r="E31">
            <v>21.75</v>
          </cell>
        </row>
      </sheetData>
      <sheetData sheetId="81">
        <row r="21">
          <cell r="I21">
            <v>0</v>
          </cell>
        </row>
        <row r="31">
          <cell r="E31">
            <v>65.45</v>
          </cell>
        </row>
      </sheetData>
      <sheetData sheetId="82">
        <row r="21">
          <cell r="I21">
            <v>0</v>
          </cell>
        </row>
        <row r="31">
          <cell r="E31">
            <v>40.4</v>
          </cell>
        </row>
      </sheetData>
      <sheetData sheetId="83">
        <row r="21">
          <cell r="I21">
            <v>0</v>
          </cell>
        </row>
        <row r="31">
          <cell r="E31">
            <v>26.979999999999997</v>
          </cell>
        </row>
      </sheetData>
      <sheetData sheetId="84">
        <row r="21">
          <cell r="I21">
            <v>0</v>
          </cell>
        </row>
        <row r="31">
          <cell r="E31">
            <v>74.44</v>
          </cell>
        </row>
      </sheetData>
      <sheetData sheetId="85">
        <row r="21">
          <cell r="I21">
            <v>0</v>
          </cell>
        </row>
        <row r="31">
          <cell r="E31">
            <v>85.089999999999989</v>
          </cell>
        </row>
      </sheetData>
      <sheetData sheetId="86">
        <row r="21">
          <cell r="I21">
            <v>0</v>
          </cell>
        </row>
        <row r="31">
          <cell r="E31">
            <v>126.37</v>
          </cell>
        </row>
      </sheetData>
      <sheetData sheetId="87">
        <row r="21">
          <cell r="I21">
            <v>0</v>
          </cell>
        </row>
        <row r="31">
          <cell r="E31">
            <v>11</v>
          </cell>
        </row>
      </sheetData>
      <sheetData sheetId="88">
        <row r="21">
          <cell r="I21">
            <v>0</v>
          </cell>
        </row>
        <row r="31">
          <cell r="E31">
            <v>78.899999999999991</v>
          </cell>
        </row>
      </sheetData>
      <sheetData sheetId="89">
        <row r="21">
          <cell r="I21">
            <v>0</v>
          </cell>
        </row>
        <row r="31">
          <cell r="E31">
            <v>66.169999999999987</v>
          </cell>
        </row>
      </sheetData>
      <sheetData sheetId="90">
        <row r="21">
          <cell r="I21">
            <v>0</v>
          </cell>
        </row>
        <row r="31">
          <cell r="E31">
            <v>65.070000000000007</v>
          </cell>
        </row>
      </sheetData>
      <sheetData sheetId="91">
        <row r="21">
          <cell r="I21">
            <v>0</v>
          </cell>
        </row>
        <row r="31">
          <cell r="E31">
            <v>51.890000000000008</v>
          </cell>
        </row>
      </sheetData>
      <sheetData sheetId="92">
        <row r="21">
          <cell r="I21">
            <v>0</v>
          </cell>
        </row>
        <row r="31">
          <cell r="E31">
            <v>22.3</v>
          </cell>
        </row>
      </sheetData>
      <sheetData sheetId="93">
        <row r="21">
          <cell r="I21">
            <v>0</v>
          </cell>
        </row>
        <row r="31">
          <cell r="E31">
            <v>65.95</v>
          </cell>
        </row>
      </sheetData>
      <sheetData sheetId="94">
        <row r="21">
          <cell r="I21">
            <v>0</v>
          </cell>
        </row>
        <row r="31">
          <cell r="E31">
            <v>180.95</v>
          </cell>
        </row>
      </sheetData>
      <sheetData sheetId="95">
        <row r="21">
          <cell r="I21">
            <v>0</v>
          </cell>
        </row>
        <row r="31">
          <cell r="E31">
            <v>87.84</v>
          </cell>
        </row>
      </sheetData>
      <sheetData sheetId="96">
        <row r="21">
          <cell r="I21">
            <v>0</v>
          </cell>
        </row>
        <row r="31">
          <cell r="E31">
            <v>130.71</v>
          </cell>
        </row>
      </sheetData>
      <sheetData sheetId="97">
        <row r="21">
          <cell r="I21">
            <v>0</v>
          </cell>
        </row>
        <row r="31">
          <cell r="E31">
            <v>80.289999999999992</v>
          </cell>
        </row>
      </sheetData>
      <sheetData sheetId="98">
        <row r="21">
          <cell r="I21">
            <v>0</v>
          </cell>
        </row>
        <row r="31">
          <cell r="E31">
            <v>224.3595</v>
          </cell>
        </row>
      </sheetData>
      <sheetData sheetId="99">
        <row r="21">
          <cell r="I21">
            <v>0</v>
          </cell>
        </row>
        <row r="31">
          <cell r="E31">
            <v>140.76</v>
          </cell>
        </row>
      </sheetData>
      <sheetData sheetId="100">
        <row r="21">
          <cell r="I21">
            <v>0</v>
          </cell>
        </row>
        <row r="31">
          <cell r="E31">
            <v>118.36999999999999</v>
          </cell>
        </row>
      </sheetData>
      <sheetData sheetId="101">
        <row r="21">
          <cell r="I21">
            <v>0</v>
          </cell>
        </row>
        <row r="31">
          <cell r="E31">
            <v>15.565000000000001</v>
          </cell>
        </row>
      </sheetData>
      <sheetData sheetId="102">
        <row r="21">
          <cell r="I21">
            <v>0</v>
          </cell>
        </row>
        <row r="31">
          <cell r="E31">
            <v>222.2</v>
          </cell>
        </row>
      </sheetData>
      <sheetData sheetId="103">
        <row r="21">
          <cell r="I21">
            <v>0</v>
          </cell>
        </row>
        <row r="31">
          <cell r="E31">
            <v>137.25</v>
          </cell>
        </row>
      </sheetData>
      <sheetData sheetId="104">
        <row r="21">
          <cell r="I21">
            <v>0</v>
          </cell>
        </row>
        <row r="31">
          <cell r="E31">
            <v>196.58999999999995</v>
          </cell>
        </row>
      </sheetData>
      <sheetData sheetId="105">
        <row r="31">
          <cell r="E31">
            <v>103.6</v>
          </cell>
        </row>
      </sheetData>
      <sheetData sheetId="106">
        <row r="21">
          <cell r="I21">
            <v>0</v>
          </cell>
        </row>
        <row r="31">
          <cell r="E31">
            <v>121.08999999999999</v>
          </cell>
        </row>
      </sheetData>
      <sheetData sheetId="107">
        <row r="21">
          <cell r="I21">
            <v>0</v>
          </cell>
        </row>
        <row r="31">
          <cell r="E31">
            <v>202.35000000000002</v>
          </cell>
        </row>
      </sheetData>
      <sheetData sheetId="108">
        <row r="21">
          <cell r="I21">
            <v>0</v>
          </cell>
        </row>
        <row r="31">
          <cell r="E31">
            <v>57.539999999999992</v>
          </cell>
        </row>
      </sheetData>
      <sheetData sheetId="109">
        <row r="21">
          <cell r="I21">
            <v>0</v>
          </cell>
        </row>
        <row r="31">
          <cell r="E31">
            <v>127.64</v>
          </cell>
        </row>
      </sheetData>
      <sheetData sheetId="110">
        <row r="21">
          <cell r="I21">
            <v>0</v>
          </cell>
        </row>
        <row r="31">
          <cell r="E31">
            <v>102.88000000000001</v>
          </cell>
        </row>
      </sheetData>
      <sheetData sheetId="111">
        <row r="21">
          <cell r="I21">
            <v>0</v>
          </cell>
        </row>
        <row r="31">
          <cell r="E31">
            <v>97.3</v>
          </cell>
        </row>
      </sheetData>
      <sheetData sheetId="112">
        <row r="21">
          <cell r="I21">
            <v>0</v>
          </cell>
        </row>
        <row r="31">
          <cell r="E31">
            <v>48.98</v>
          </cell>
        </row>
      </sheetData>
      <sheetData sheetId="113">
        <row r="21">
          <cell r="I21">
            <v>0</v>
          </cell>
        </row>
        <row r="31">
          <cell r="E31">
            <v>140.24</v>
          </cell>
        </row>
      </sheetData>
      <sheetData sheetId="114">
        <row r="21">
          <cell r="I21">
            <v>0</v>
          </cell>
        </row>
        <row r="31">
          <cell r="E31">
            <v>26.599999999999998</v>
          </cell>
        </row>
      </sheetData>
      <sheetData sheetId="115">
        <row r="21">
          <cell r="I21">
            <v>0</v>
          </cell>
        </row>
        <row r="31">
          <cell r="E31">
            <v>106.71000000000001</v>
          </cell>
        </row>
      </sheetData>
      <sheetData sheetId="116">
        <row r="21">
          <cell r="I21">
            <v>0</v>
          </cell>
        </row>
        <row r="31">
          <cell r="E31">
            <v>141.08999999999997</v>
          </cell>
        </row>
      </sheetData>
      <sheetData sheetId="117">
        <row r="21">
          <cell r="I21">
            <v>0</v>
          </cell>
        </row>
        <row r="31">
          <cell r="E31">
            <v>33.200000000000003</v>
          </cell>
        </row>
      </sheetData>
      <sheetData sheetId="118">
        <row r="21">
          <cell r="I21">
            <v>0</v>
          </cell>
        </row>
        <row r="31">
          <cell r="E31">
            <v>98.17</v>
          </cell>
        </row>
      </sheetData>
      <sheetData sheetId="119">
        <row r="21">
          <cell r="I21">
            <v>0</v>
          </cell>
        </row>
        <row r="31">
          <cell r="E31">
            <v>159.85000000000002</v>
          </cell>
        </row>
      </sheetData>
      <sheetData sheetId="120">
        <row r="21">
          <cell r="I21">
            <v>0</v>
          </cell>
        </row>
        <row r="31">
          <cell r="E31">
            <v>131.36500000000001</v>
          </cell>
        </row>
      </sheetData>
      <sheetData sheetId="121">
        <row r="21">
          <cell r="I21">
            <v>0</v>
          </cell>
        </row>
        <row r="31">
          <cell r="E31">
            <v>48.699999999999996</v>
          </cell>
        </row>
      </sheetData>
      <sheetData sheetId="122">
        <row r="21">
          <cell r="I21">
            <v>0</v>
          </cell>
        </row>
        <row r="31">
          <cell r="E31">
            <v>69.140000000000015</v>
          </cell>
        </row>
      </sheetData>
      <sheetData sheetId="123">
        <row r="21">
          <cell r="I21">
            <v>0</v>
          </cell>
        </row>
        <row r="31">
          <cell r="E31">
            <v>70.88</v>
          </cell>
        </row>
      </sheetData>
      <sheetData sheetId="124">
        <row r="21">
          <cell r="I21">
            <v>0</v>
          </cell>
        </row>
        <row r="31">
          <cell r="E31">
            <v>163.85000000000002</v>
          </cell>
        </row>
      </sheetData>
      <sheetData sheetId="125">
        <row r="21">
          <cell r="I21">
            <v>0</v>
          </cell>
        </row>
        <row r="31">
          <cell r="E31">
            <v>13.14</v>
          </cell>
        </row>
      </sheetData>
      <sheetData sheetId="126">
        <row r="21">
          <cell r="I21">
            <v>0</v>
          </cell>
        </row>
        <row r="31">
          <cell r="E31">
            <v>242.9</v>
          </cell>
        </row>
      </sheetData>
      <sheetData sheetId="127">
        <row r="21">
          <cell r="I21">
            <v>0</v>
          </cell>
        </row>
        <row r="31">
          <cell r="E31">
            <v>120.64999999999999</v>
          </cell>
        </row>
      </sheetData>
      <sheetData sheetId="128">
        <row r="21">
          <cell r="I21">
            <v>0</v>
          </cell>
        </row>
        <row r="31">
          <cell r="E31">
            <v>55.370000000000005</v>
          </cell>
        </row>
      </sheetData>
      <sheetData sheetId="129">
        <row r="21">
          <cell r="I21">
            <v>0</v>
          </cell>
        </row>
        <row r="31">
          <cell r="E31">
            <v>128.88999999999999</v>
          </cell>
        </row>
      </sheetData>
      <sheetData sheetId="130">
        <row r="21">
          <cell r="I21">
            <v>0</v>
          </cell>
        </row>
        <row r="31">
          <cell r="E31">
            <v>125.80000000000001</v>
          </cell>
        </row>
      </sheetData>
      <sheetData sheetId="131">
        <row r="21">
          <cell r="I21">
            <v>0</v>
          </cell>
        </row>
        <row r="31">
          <cell r="E31">
            <v>61.609999999999992</v>
          </cell>
        </row>
      </sheetData>
      <sheetData sheetId="132">
        <row r="21">
          <cell r="I21">
            <v>0</v>
          </cell>
        </row>
        <row r="31">
          <cell r="E31">
            <v>1</v>
          </cell>
        </row>
      </sheetData>
      <sheetData sheetId="133">
        <row r="21">
          <cell r="I21">
            <v>0</v>
          </cell>
        </row>
        <row r="31">
          <cell r="E31">
            <v>0</v>
          </cell>
        </row>
      </sheetData>
      <sheetData sheetId="134">
        <row r="21">
          <cell r="I21">
            <v>0</v>
          </cell>
        </row>
        <row r="31">
          <cell r="E31">
            <v>79.699999999999989</v>
          </cell>
        </row>
      </sheetData>
      <sheetData sheetId="135">
        <row r="21">
          <cell r="I21">
            <v>0</v>
          </cell>
        </row>
        <row r="31">
          <cell r="E31">
            <v>36.599999999999994</v>
          </cell>
        </row>
      </sheetData>
      <sheetData sheetId="136">
        <row r="21">
          <cell r="I21">
            <v>0</v>
          </cell>
        </row>
        <row r="31">
          <cell r="E31">
            <v>132.25</v>
          </cell>
        </row>
      </sheetData>
      <sheetData sheetId="137">
        <row r="21">
          <cell r="I21">
            <v>0</v>
          </cell>
        </row>
        <row r="31">
          <cell r="E31">
            <v>88</v>
          </cell>
        </row>
      </sheetData>
      <sheetData sheetId="138">
        <row r="21">
          <cell r="I21">
            <v>0</v>
          </cell>
        </row>
        <row r="31">
          <cell r="E31">
            <v>8.0500000000000007</v>
          </cell>
        </row>
      </sheetData>
      <sheetData sheetId="139">
        <row r="21">
          <cell r="I21">
            <v>0</v>
          </cell>
        </row>
        <row r="31">
          <cell r="E31">
            <v>195.85</v>
          </cell>
        </row>
      </sheetData>
      <sheetData sheetId="140">
        <row r="21">
          <cell r="I21">
            <v>0</v>
          </cell>
        </row>
        <row r="31">
          <cell r="E31">
            <v>100.20000000000002</v>
          </cell>
        </row>
      </sheetData>
      <sheetData sheetId="141">
        <row r="21">
          <cell r="I21">
            <v>0</v>
          </cell>
        </row>
        <row r="31">
          <cell r="E31">
            <v>32.200000000000003</v>
          </cell>
        </row>
      </sheetData>
      <sheetData sheetId="142">
        <row r="21">
          <cell r="I21">
            <v>0</v>
          </cell>
        </row>
        <row r="31">
          <cell r="E31">
            <v>164.75</v>
          </cell>
        </row>
      </sheetData>
      <sheetData sheetId="143">
        <row r="21">
          <cell r="I21">
            <v>0</v>
          </cell>
        </row>
        <row r="31">
          <cell r="E31">
            <v>22.2</v>
          </cell>
        </row>
      </sheetData>
      <sheetData sheetId="144">
        <row r="21">
          <cell r="I21">
            <v>0</v>
          </cell>
        </row>
        <row r="31">
          <cell r="E31">
            <v>12</v>
          </cell>
        </row>
      </sheetData>
      <sheetData sheetId="145">
        <row r="21">
          <cell r="I21">
            <v>0</v>
          </cell>
        </row>
        <row r="31">
          <cell r="E31">
            <v>260.84000000000003</v>
          </cell>
        </row>
      </sheetData>
      <sheetData sheetId="146">
        <row r="21">
          <cell r="I21">
            <v>0</v>
          </cell>
        </row>
        <row r="31">
          <cell r="E31">
            <v>75.199999999999989</v>
          </cell>
        </row>
      </sheetData>
      <sheetData sheetId="147">
        <row r="21">
          <cell r="I21">
            <v>0</v>
          </cell>
        </row>
        <row r="31">
          <cell r="E31">
            <v>121.25</v>
          </cell>
        </row>
      </sheetData>
      <sheetData sheetId="148">
        <row r="21">
          <cell r="I21">
            <v>0</v>
          </cell>
        </row>
        <row r="31">
          <cell r="E31">
            <v>5.6</v>
          </cell>
        </row>
      </sheetData>
      <sheetData sheetId="149">
        <row r="21">
          <cell r="I21">
            <v>0</v>
          </cell>
        </row>
        <row r="31">
          <cell r="E31">
            <v>21.5</v>
          </cell>
        </row>
      </sheetData>
      <sheetData sheetId="150">
        <row r="21">
          <cell r="I21">
            <v>0</v>
          </cell>
        </row>
        <row r="31">
          <cell r="E31">
            <v>2</v>
          </cell>
        </row>
      </sheetData>
      <sheetData sheetId="151">
        <row r="21">
          <cell r="I21">
            <v>0</v>
          </cell>
        </row>
        <row r="31">
          <cell r="E31">
            <v>16.600000000000001</v>
          </cell>
        </row>
      </sheetData>
      <sheetData sheetId="152">
        <row r="21">
          <cell r="I21">
            <v>0</v>
          </cell>
        </row>
        <row r="31">
          <cell r="E31">
            <v>46</v>
          </cell>
        </row>
      </sheetData>
      <sheetData sheetId="153">
        <row r="21">
          <cell r="I21">
            <v>0</v>
          </cell>
        </row>
        <row r="31">
          <cell r="E31">
            <v>53.35</v>
          </cell>
        </row>
      </sheetData>
      <sheetData sheetId="154">
        <row r="21">
          <cell r="I21">
            <v>0</v>
          </cell>
        </row>
        <row r="31">
          <cell r="E31">
            <v>34.900000000000006</v>
          </cell>
        </row>
      </sheetData>
      <sheetData sheetId="155">
        <row r="21">
          <cell r="I21">
            <v>0</v>
          </cell>
        </row>
        <row r="31">
          <cell r="E31">
            <v>3.08</v>
          </cell>
        </row>
      </sheetData>
      <sheetData sheetId="156">
        <row r="21">
          <cell r="I21">
            <v>0</v>
          </cell>
        </row>
        <row r="31">
          <cell r="E31">
            <v>38.25</v>
          </cell>
        </row>
      </sheetData>
      <sheetData sheetId="157">
        <row r="21">
          <cell r="I21">
            <v>0</v>
          </cell>
        </row>
        <row r="31">
          <cell r="E31">
            <v>5.6</v>
          </cell>
        </row>
      </sheetData>
      <sheetData sheetId="158">
        <row r="21">
          <cell r="I21">
            <v>0</v>
          </cell>
        </row>
        <row r="31">
          <cell r="E31">
            <v>11.6</v>
          </cell>
        </row>
      </sheetData>
      <sheetData sheetId="159">
        <row r="21">
          <cell r="I21">
            <v>0</v>
          </cell>
        </row>
        <row r="31">
          <cell r="E31">
            <v>3.5</v>
          </cell>
        </row>
      </sheetData>
      <sheetData sheetId="160">
        <row r="21">
          <cell r="I21">
            <v>0</v>
          </cell>
        </row>
        <row r="31">
          <cell r="E31">
            <v>43</v>
          </cell>
        </row>
      </sheetData>
      <sheetData sheetId="161">
        <row r="21">
          <cell r="I21">
            <v>0</v>
          </cell>
        </row>
        <row r="31">
          <cell r="E31">
            <v>31.77</v>
          </cell>
        </row>
      </sheetData>
      <sheetData sheetId="162">
        <row r="21">
          <cell r="I21">
            <v>0</v>
          </cell>
        </row>
        <row r="31">
          <cell r="E31">
            <v>135.89000000000001</v>
          </cell>
        </row>
      </sheetData>
      <sheetData sheetId="163">
        <row r="21">
          <cell r="I21">
            <v>0</v>
          </cell>
        </row>
        <row r="31">
          <cell r="E31">
            <v>26.900000000000002</v>
          </cell>
        </row>
      </sheetData>
      <sheetData sheetId="164">
        <row r="21">
          <cell r="I21">
            <v>0</v>
          </cell>
        </row>
        <row r="31">
          <cell r="E31">
            <v>17.32</v>
          </cell>
        </row>
      </sheetData>
      <sheetData sheetId="165">
        <row r="21">
          <cell r="I21">
            <v>0</v>
          </cell>
        </row>
        <row r="31">
          <cell r="E31">
            <v>172.05</v>
          </cell>
        </row>
      </sheetData>
      <sheetData sheetId="166">
        <row r="21">
          <cell r="I21">
            <v>0</v>
          </cell>
        </row>
        <row r="31">
          <cell r="E31">
            <v>60.5</v>
          </cell>
        </row>
      </sheetData>
      <sheetData sheetId="167">
        <row r="21">
          <cell r="I21">
            <v>0</v>
          </cell>
        </row>
        <row r="31">
          <cell r="E31">
            <v>49.35</v>
          </cell>
        </row>
      </sheetData>
      <sheetData sheetId="168">
        <row r="21">
          <cell r="I21">
            <v>0</v>
          </cell>
        </row>
        <row r="31">
          <cell r="E31">
            <v>89.11</v>
          </cell>
        </row>
      </sheetData>
      <sheetData sheetId="169">
        <row r="21">
          <cell r="I21">
            <v>0</v>
          </cell>
        </row>
        <row r="31">
          <cell r="E31">
            <v>15</v>
          </cell>
        </row>
      </sheetData>
      <sheetData sheetId="170">
        <row r="21">
          <cell r="I21">
            <v>0</v>
          </cell>
        </row>
        <row r="31">
          <cell r="E31">
            <v>120.89999999999999</v>
          </cell>
        </row>
      </sheetData>
      <sheetData sheetId="171">
        <row r="21">
          <cell r="I21">
            <v>0</v>
          </cell>
        </row>
        <row r="31">
          <cell r="E31">
            <v>15.2</v>
          </cell>
        </row>
      </sheetData>
      <sheetData sheetId="172">
        <row r="21">
          <cell r="I21">
            <v>0</v>
          </cell>
        </row>
        <row r="31">
          <cell r="E31">
            <v>41</v>
          </cell>
        </row>
      </sheetData>
      <sheetData sheetId="173">
        <row r="21">
          <cell r="I21">
            <v>0</v>
          </cell>
        </row>
        <row r="31">
          <cell r="E31">
            <v>84.64</v>
          </cell>
        </row>
      </sheetData>
      <sheetData sheetId="174">
        <row r="21">
          <cell r="I21">
            <v>0</v>
          </cell>
        </row>
        <row r="31">
          <cell r="E31">
            <v>10.17</v>
          </cell>
        </row>
      </sheetData>
      <sheetData sheetId="175">
        <row r="21">
          <cell r="I21">
            <v>0</v>
          </cell>
        </row>
        <row r="31">
          <cell r="E31">
            <v>31.1</v>
          </cell>
        </row>
      </sheetData>
      <sheetData sheetId="176">
        <row r="21">
          <cell r="I21">
            <v>0</v>
          </cell>
        </row>
        <row r="31">
          <cell r="E31">
            <v>25.500000000000004</v>
          </cell>
        </row>
      </sheetData>
      <sheetData sheetId="177">
        <row r="21">
          <cell r="I21">
            <v>0</v>
          </cell>
        </row>
        <row r="31">
          <cell r="E31">
            <v>74.400000000000006</v>
          </cell>
        </row>
      </sheetData>
      <sheetData sheetId="178">
        <row r="21">
          <cell r="I21">
            <v>0</v>
          </cell>
        </row>
        <row r="31">
          <cell r="E31">
            <v>46</v>
          </cell>
        </row>
      </sheetData>
      <sheetData sheetId="179">
        <row r="21">
          <cell r="I21">
            <v>0</v>
          </cell>
        </row>
        <row r="31">
          <cell r="E31">
            <v>59.919999999999995</v>
          </cell>
        </row>
      </sheetData>
      <sheetData sheetId="180">
        <row r="21">
          <cell r="I21">
            <v>0</v>
          </cell>
        </row>
        <row r="31">
          <cell r="E31">
            <v>58.080000000000005</v>
          </cell>
        </row>
      </sheetData>
      <sheetData sheetId="181">
        <row r="21">
          <cell r="I21">
            <v>0</v>
          </cell>
        </row>
        <row r="31">
          <cell r="E31">
            <v>8.14</v>
          </cell>
        </row>
      </sheetData>
      <sheetData sheetId="182">
        <row r="21">
          <cell r="I21">
            <v>0</v>
          </cell>
        </row>
        <row r="31">
          <cell r="E31">
            <v>56.5</v>
          </cell>
        </row>
      </sheetData>
      <sheetData sheetId="183">
        <row r="21">
          <cell r="I21">
            <v>0</v>
          </cell>
        </row>
        <row r="31">
          <cell r="E31">
            <v>39.75</v>
          </cell>
        </row>
      </sheetData>
      <sheetData sheetId="184">
        <row r="21">
          <cell r="I21">
            <v>0</v>
          </cell>
        </row>
        <row r="31">
          <cell r="E31">
            <v>122.84</v>
          </cell>
        </row>
      </sheetData>
      <sheetData sheetId="185">
        <row r="21">
          <cell r="I21">
            <v>0</v>
          </cell>
        </row>
        <row r="31">
          <cell r="E31">
            <v>50.5</v>
          </cell>
        </row>
      </sheetData>
      <sheetData sheetId="186">
        <row r="21">
          <cell r="I21">
            <v>0</v>
          </cell>
        </row>
        <row r="31">
          <cell r="E31">
            <v>42.05</v>
          </cell>
        </row>
      </sheetData>
      <sheetData sheetId="187">
        <row r="21">
          <cell r="I21">
            <v>0</v>
          </cell>
        </row>
        <row r="31">
          <cell r="E31">
            <v>23.215</v>
          </cell>
        </row>
      </sheetData>
      <sheetData sheetId="188">
        <row r="21">
          <cell r="I21">
            <v>0</v>
          </cell>
        </row>
        <row r="31">
          <cell r="E31">
            <v>46.849999999999994</v>
          </cell>
        </row>
      </sheetData>
      <sheetData sheetId="189">
        <row r="21">
          <cell r="I21">
            <v>0</v>
          </cell>
        </row>
        <row r="31">
          <cell r="E31">
            <v>57.85</v>
          </cell>
        </row>
      </sheetData>
      <sheetData sheetId="190">
        <row r="21">
          <cell r="I21">
            <v>0</v>
          </cell>
        </row>
        <row r="31">
          <cell r="E31">
            <v>50</v>
          </cell>
        </row>
      </sheetData>
      <sheetData sheetId="191">
        <row r="21">
          <cell r="I21">
            <v>0</v>
          </cell>
        </row>
        <row r="31">
          <cell r="E31">
            <v>48.6</v>
          </cell>
        </row>
      </sheetData>
      <sheetData sheetId="192">
        <row r="21">
          <cell r="I21">
            <v>0</v>
          </cell>
        </row>
        <row r="31">
          <cell r="E31">
            <v>70.900000000000006</v>
          </cell>
        </row>
      </sheetData>
      <sheetData sheetId="193">
        <row r="21">
          <cell r="I21">
            <v>0</v>
          </cell>
        </row>
        <row r="31">
          <cell r="E31">
            <v>13.799999999999999</v>
          </cell>
        </row>
      </sheetData>
      <sheetData sheetId="194">
        <row r="21">
          <cell r="I21">
            <v>0</v>
          </cell>
        </row>
        <row r="31">
          <cell r="E31">
            <v>39.9</v>
          </cell>
        </row>
      </sheetData>
      <sheetData sheetId="195">
        <row r="21">
          <cell r="I21">
            <v>0</v>
          </cell>
        </row>
        <row r="31">
          <cell r="E3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18A15-40E8-4E86-A024-B3C97B4EA5BB}">
  <dimension ref="B2:R28"/>
  <sheetViews>
    <sheetView tabSelected="1"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15</v>
      </c>
      <c r="G6" s="9">
        <f>E6*F6</f>
        <v>15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67</v>
      </c>
      <c r="N6" s="24">
        <f>L6*M6</f>
        <v>67</v>
      </c>
      <c r="O6" s="29" t="s">
        <v>16</v>
      </c>
      <c r="P6" s="26">
        <f>'[1]MIERCOLES 02-10-2024'!$E$31</f>
        <v>84.6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</v>
      </c>
      <c r="G7" s="10">
        <f t="shared" ref="G7:G11" si="1">E7*F7</f>
        <v>3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</v>
      </c>
      <c r="N7" s="26">
        <f t="shared" ref="N7:N11" si="3">L7*M7</f>
        <v>3</v>
      </c>
      <c r="O7" s="29" t="s">
        <v>18</v>
      </c>
      <c r="P7" s="26">
        <f>'[1]MIERCOLES 02-10-2024'!$I$21</f>
        <v>0</v>
      </c>
      <c r="Q7" s="29" t="s">
        <v>20</v>
      </c>
      <c r="R7" s="26">
        <v>150</v>
      </c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5</v>
      </c>
      <c r="G8" s="10">
        <f t="shared" si="1"/>
        <v>1.25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5</v>
      </c>
      <c r="N8" s="26">
        <f t="shared" si="3"/>
        <v>1.25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15</v>
      </c>
      <c r="G9" s="10">
        <f t="shared" si="1"/>
        <v>1.5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12</v>
      </c>
      <c r="N9" s="26">
        <f t="shared" si="3"/>
        <v>1.2000000000000002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35</v>
      </c>
      <c r="G10" s="10">
        <f t="shared" si="1"/>
        <v>1.75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36</v>
      </c>
      <c r="N10" s="26">
        <f t="shared" si="3"/>
        <v>1.8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53</v>
      </c>
      <c r="G11" s="11">
        <f t="shared" si="1"/>
        <v>0.53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63</v>
      </c>
      <c r="N11" s="28">
        <f t="shared" si="3"/>
        <v>0.63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130</v>
      </c>
      <c r="E12" s="53" t="s">
        <v>55</v>
      </c>
      <c r="F12" s="54"/>
      <c r="G12" s="2">
        <f>SUM(G6:G11)</f>
        <v>23.03</v>
      </c>
      <c r="I12" s="55" t="s">
        <v>6</v>
      </c>
      <c r="J12" s="56"/>
      <c r="K12" s="34">
        <f>SUM(K6:K11)</f>
        <v>10</v>
      </c>
      <c r="L12" s="55" t="s">
        <v>55</v>
      </c>
      <c r="M12" s="56"/>
      <c r="N12" s="32">
        <f>SUM(N6:N11)</f>
        <v>74.88</v>
      </c>
      <c r="O12" s="33" t="s">
        <v>6</v>
      </c>
      <c r="P12" s="32">
        <f>SUM(P6:P11)</f>
        <v>84.6</v>
      </c>
      <c r="Q12" s="33" t="s">
        <v>6</v>
      </c>
      <c r="R12" s="32">
        <f>SUM(R6:R11)</f>
        <v>152.75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153.03</v>
      </c>
      <c r="F13" s="58"/>
      <c r="G13" s="59"/>
      <c r="I13" s="68" t="s">
        <v>15</v>
      </c>
      <c r="J13" s="69"/>
      <c r="K13" s="69"/>
      <c r="L13" s="72">
        <f>K12+N12</f>
        <v>84.88</v>
      </c>
      <c r="M13" s="72"/>
      <c r="N13" s="72"/>
      <c r="O13" s="75" t="s">
        <v>14</v>
      </c>
      <c r="P13" s="76"/>
      <c r="Q13" s="76">
        <f>P12-R12</f>
        <v>-68.150000000000006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153.03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84.88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95262-59FF-47B3-9B38-B3394DF8C3BB}">
  <dimension ref="B2:R28"/>
  <sheetViews>
    <sheetView topLeftCell="H1" zoomScaleNormal="100" workbookViewId="0">
      <selection activeCell="J10" sqref="J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18</v>
      </c>
      <c r="G6" s="9">
        <f>E6*F6</f>
        <v>18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17</v>
      </c>
      <c r="N6" s="24">
        <f>L6*M6</f>
        <v>17</v>
      </c>
      <c r="O6" s="29" t="s">
        <v>16</v>
      </c>
      <c r="P6" s="26">
        <f>'[1]JUEVES 19-09-2024'!$E$31</f>
        <v>69.400000000000006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'[1]JUEVES 19-09-2024'!$I$21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10</v>
      </c>
      <c r="G8" s="10">
        <f t="shared" si="1"/>
        <v>2.5</v>
      </c>
      <c r="H8" s="15">
        <f>H7+H6</f>
        <v>172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4</v>
      </c>
      <c r="N8" s="26">
        <f t="shared" si="3"/>
        <v>1</v>
      </c>
      <c r="O8" s="29" t="s">
        <v>85</v>
      </c>
      <c r="P8" s="26">
        <v>34.6</v>
      </c>
      <c r="Q8" s="29"/>
      <c r="R8" s="26"/>
    </row>
    <row r="9" spans="2:18" ht="24" customHeight="1" x14ac:dyDescent="0.25">
      <c r="B9" s="4">
        <v>10</v>
      </c>
      <c r="C9" s="7">
        <v>6</v>
      </c>
      <c r="D9" s="10">
        <f t="shared" si="0"/>
        <v>60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6</v>
      </c>
      <c r="K9" s="26">
        <f t="shared" si="2"/>
        <v>60</v>
      </c>
      <c r="L9" s="20">
        <v>0.1</v>
      </c>
      <c r="M9" s="25">
        <v>10</v>
      </c>
      <c r="N9" s="26">
        <f t="shared" si="3"/>
        <v>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59</v>
      </c>
      <c r="G10" s="10">
        <f t="shared" si="1"/>
        <v>2.95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50</v>
      </c>
      <c r="N10" s="26">
        <f t="shared" si="3"/>
        <v>2.5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55</v>
      </c>
      <c r="G11" s="11">
        <f t="shared" si="1"/>
        <v>0.55000000000000004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55</v>
      </c>
      <c r="N11" s="28">
        <f t="shared" si="3"/>
        <v>0.55000000000000004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60</v>
      </c>
      <c r="E12" s="53" t="s">
        <v>53</v>
      </c>
      <c r="F12" s="54"/>
      <c r="G12" s="2">
        <f>SUM(G6:G11)</f>
        <v>26.8</v>
      </c>
      <c r="I12" s="55" t="s">
        <v>6</v>
      </c>
      <c r="J12" s="56"/>
      <c r="K12" s="34">
        <f>SUM(K6:K11)</f>
        <v>165</v>
      </c>
      <c r="L12" s="55" t="s">
        <v>55</v>
      </c>
      <c r="M12" s="56"/>
      <c r="N12" s="32">
        <f>SUM(N6:N11)</f>
        <v>23.05</v>
      </c>
      <c r="O12" s="33" t="s">
        <v>6</v>
      </c>
      <c r="P12" s="32">
        <f>SUM(P6:P11)</f>
        <v>104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86.8</v>
      </c>
      <c r="F13" s="58"/>
      <c r="G13" s="59"/>
      <c r="I13" s="68" t="s">
        <v>15</v>
      </c>
      <c r="J13" s="69"/>
      <c r="K13" s="69"/>
      <c r="L13" s="72">
        <f>K12+N12</f>
        <v>188.05</v>
      </c>
      <c r="M13" s="72"/>
      <c r="N13" s="72"/>
      <c r="O13" s="75" t="s">
        <v>14</v>
      </c>
      <c r="P13" s="76"/>
      <c r="Q13" s="76">
        <f>P12-R12</f>
        <v>101.25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86.8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188.05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461F9-4361-49F5-A68E-006BFE6DBDED}">
  <sheetPr codeName="Hoja121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19</v>
      </c>
      <c r="G6" s="9">
        <f>E6*F6</f>
        <v>19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17</v>
      </c>
      <c r="N6" s="24">
        <f>L6*M6</f>
        <v>17</v>
      </c>
      <c r="O6" s="29" t="s">
        <v>16</v>
      </c>
      <c r="P6" s="26">
        <f>'[1]JUEVES 16-05-2024'!$E$31</f>
        <v>140.76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32</v>
      </c>
      <c r="G7" s="10">
        <f t="shared" ref="G7:G11" si="1">E7*F7</f>
        <v>16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32</v>
      </c>
      <c r="N7" s="26">
        <f t="shared" ref="N7:N11" si="3">L7*M7</f>
        <v>16</v>
      </c>
      <c r="O7" s="29" t="s">
        <v>18</v>
      </c>
      <c r="P7" s="26">
        <f>'[1]JUEVES 16-05-2024'!$I$21</f>
        <v>0</v>
      </c>
      <c r="Q7" s="29"/>
      <c r="R7" s="26"/>
    </row>
    <row r="8" spans="2:18" ht="24" customHeight="1" x14ac:dyDescent="0.25">
      <c r="B8" s="4">
        <v>20</v>
      </c>
      <c r="C8" s="7">
        <v>6</v>
      </c>
      <c r="D8" s="10">
        <f t="shared" si="0"/>
        <v>120</v>
      </c>
      <c r="E8" s="12">
        <v>0.25</v>
      </c>
      <c r="F8" s="7">
        <v>94</v>
      </c>
      <c r="G8" s="10">
        <f t="shared" si="1"/>
        <v>23.5</v>
      </c>
      <c r="H8" s="15">
        <f>H7+H6</f>
        <v>172</v>
      </c>
      <c r="I8" s="19">
        <v>20</v>
      </c>
      <c r="J8" s="25">
        <v>8</v>
      </c>
      <c r="K8" s="26">
        <f t="shared" si="2"/>
        <v>160</v>
      </c>
      <c r="L8" s="20">
        <v>0.25</v>
      </c>
      <c r="M8" s="25">
        <v>96</v>
      </c>
      <c r="N8" s="26">
        <f t="shared" si="3"/>
        <v>24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10</v>
      </c>
      <c r="D9" s="10">
        <f t="shared" si="0"/>
        <v>100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16</v>
      </c>
      <c r="K9" s="26">
        <f t="shared" si="2"/>
        <v>160</v>
      </c>
      <c r="L9" s="20">
        <v>0.1</v>
      </c>
      <c r="M9" s="25">
        <v>4</v>
      </c>
      <c r="N9" s="26">
        <f t="shared" si="3"/>
        <v>0.4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11</v>
      </c>
      <c r="D10" s="10">
        <f t="shared" si="0"/>
        <v>55</v>
      </c>
      <c r="E10" s="12">
        <v>0.05</v>
      </c>
      <c r="F10" s="7">
        <v>57</v>
      </c>
      <c r="G10" s="10">
        <f t="shared" si="1"/>
        <v>2.85</v>
      </c>
      <c r="I10" s="19">
        <v>5</v>
      </c>
      <c r="J10" s="25">
        <v>19</v>
      </c>
      <c r="K10" s="26">
        <f t="shared" si="2"/>
        <v>95</v>
      </c>
      <c r="L10" s="20">
        <v>0.05</v>
      </c>
      <c r="M10" s="25">
        <v>47</v>
      </c>
      <c r="N10" s="26">
        <f t="shared" si="3"/>
        <v>2.35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10</v>
      </c>
      <c r="G11" s="11">
        <f t="shared" si="1"/>
        <v>0.1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</v>
      </c>
      <c r="N11" s="28">
        <f t="shared" si="3"/>
        <v>0.11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275</v>
      </c>
      <c r="E12" s="53">
        <v>0</v>
      </c>
      <c r="F12" s="54"/>
      <c r="G12" s="2">
        <f>SUM(G6:G11)</f>
        <v>61.85</v>
      </c>
      <c r="I12" s="55" t="s">
        <v>6</v>
      </c>
      <c r="J12" s="56"/>
      <c r="K12" s="34">
        <f>SUM(K6:K11)</f>
        <v>415</v>
      </c>
      <c r="L12" s="55" t="s">
        <v>55</v>
      </c>
      <c r="M12" s="56"/>
      <c r="N12" s="32">
        <f>SUM(N6:N11)</f>
        <v>59.86</v>
      </c>
      <c r="O12" s="33" t="s">
        <v>6</v>
      </c>
      <c r="P12" s="32">
        <f>SUM(P6:P11)</f>
        <v>140.76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336.85</v>
      </c>
      <c r="F13" s="58"/>
      <c r="G13" s="59"/>
      <c r="I13" s="68" t="s">
        <v>15</v>
      </c>
      <c r="J13" s="69"/>
      <c r="K13" s="69"/>
      <c r="L13" s="72">
        <f>K12+N12</f>
        <v>474.86</v>
      </c>
      <c r="M13" s="72"/>
      <c r="N13" s="72"/>
      <c r="O13" s="75" t="s">
        <v>14</v>
      </c>
      <c r="P13" s="76"/>
      <c r="Q13" s="76">
        <f>P12-R12</f>
        <v>138.01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336.85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474.86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C696-E4BB-40A1-810D-9CA923D13148}">
  <sheetPr codeName="Hoja122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22</v>
      </c>
      <c r="G6" s="9">
        <f>E6*F6</f>
        <v>22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19</v>
      </c>
      <c r="N6" s="24">
        <f>L6*M6</f>
        <v>19</v>
      </c>
      <c r="O6" s="29" t="s">
        <v>16</v>
      </c>
      <c r="P6" s="26">
        <f>'[1]MIERCOLES 15-05-2024'!$E$31</f>
        <v>118.36999999999999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44</v>
      </c>
      <c r="G7" s="10">
        <f t="shared" ref="G7:G11" si="1">E7*F7</f>
        <v>22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32</v>
      </c>
      <c r="N7" s="26">
        <f t="shared" ref="N7:N11" si="3">L7*M7</f>
        <v>16</v>
      </c>
      <c r="O7" s="29" t="s">
        <v>18</v>
      </c>
      <c r="P7" s="26">
        <f>'[1]MIERCOLES 15-05-2024'!$I$21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95</v>
      </c>
      <c r="G8" s="10">
        <f t="shared" si="1"/>
        <v>23.75</v>
      </c>
      <c r="H8" s="15">
        <f>H7+H6</f>
        <v>172</v>
      </c>
      <c r="I8" s="19">
        <v>20</v>
      </c>
      <c r="J8" s="25">
        <v>6</v>
      </c>
      <c r="K8" s="26">
        <f t="shared" si="2"/>
        <v>120</v>
      </c>
      <c r="L8" s="20">
        <v>0.25</v>
      </c>
      <c r="M8" s="25">
        <v>94</v>
      </c>
      <c r="N8" s="26">
        <f t="shared" si="3"/>
        <v>23.5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10</v>
      </c>
      <c r="D9" s="10">
        <f t="shared" si="0"/>
        <v>100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10</v>
      </c>
      <c r="K9" s="26">
        <f t="shared" si="2"/>
        <v>100</v>
      </c>
      <c r="L9" s="20">
        <v>0.1</v>
      </c>
      <c r="M9" s="25">
        <v>4</v>
      </c>
      <c r="N9" s="26">
        <f t="shared" si="3"/>
        <v>0.4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10</v>
      </c>
      <c r="D10" s="10">
        <f t="shared" si="0"/>
        <v>50</v>
      </c>
      <c r="E10" s="12">
        <v>0.05</v>
      </c>
      <c r="F10" s="7">
        <v>61</v>
      </c>
      <c r="G10" s="10">
        <f t="shared" si="1"/>
        <v>3.0500000000000003</v>
      </c>
      <c r="I10" s="19">
        <v>5</v>
      </c>
      <c r="J10" s="25">
        <v>11</v>
      </c>
      <c r="K10" s="26">
        <f t="shared" si="2"/>
        <v>55</v>
      </c>
      <c r="L10" s="20">
        <v>0.05</v>
      </c>
      <c r="M10" s="25">
        <v>57</v>
      </c>
      <c r="N10" s="26">
        <f t="shared" si="3"/>
        <v>2.85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</v>
      </c>
      <c r="G11" s="11">
        <f t="shared" si="1"/>
        <v>0.03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10</v>
      </c>
      <c r="N11" s="28">
        <f t="shared" si="3"/>
        <v>0.1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150</v>
      </c>
      <c r="E12" s="53">
        <v>0</v>
      </c>
      <c r="F12" s="54"/>
      <c r="G12" s="2">
        <f>SUM(G6:G11)</f>
        <v>71.23</v>
      </c>
      <c r="I12" s="55" t="s">
        <v>6</v>
      </c>
      <c r="J12" s="56"/>
      <c r="K12" s="34">
        <f>SUM(K6:K11)</f>
        <v>275</v>
      </c>
      <c r="L12" s="55" t="s">
        <v>55</v>
      </c>
      <c r="M12" s="56"/>
      <c r="N12" s="32">
        <f>SUM(N6:N11)</f>
        <v>61.85</v>
      </c>
      <c r="O12" s="33" t="s">
        <v>6</v>
      </c>
      <c r="P12" s="32">
        <f>SUM(P6:P11)</f>
        <v>118.36999999999999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221.23000000000002</v>
      </c>
      <c r="F13" s="58"/>
      <c r="G13" s="59"/>
      <c r="I13" s="68" t="s">
        <v>15</v>
      </c>
      <c r="J13" s="69"/>
      <c r="K13" s="69"/>
      <c r="L13" s="72">
        <f>K12+N12</f>
        <v>336.85</v>
      </c>
      <c r="M13" s="72"/>
      <c r="N13" s="72"/>
      <c r="O13" s="75" t="s">
        <v>14</v>
      </c>
      <c r="P13" s="76"/>
      <c r="Q13" s="76">
        <f>P12-R12</f>
        <v>115.61999999999999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221.23000000000002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336.85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E99A-465D-4701-8BE6-5F501F6C62DD}">
  <sheetPr codeName="Hoja123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4.9999999999954525E-3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16</v>
      </c>
      <c r="G6" s="9">
        <f>E6*F6</f>
        <v>16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22</v>
      </c>
      <c r="N6" s="24">
        <f>L6*M6</f>
        <v>22</v>
      </c>
      <c r="O6" s="29" t="s">
        <v>16</v>
      </c>
      <c r="P6" s="26">
        <f>'[1]MARTES 14-05-2024'!$E$31</f>
        <v>15.565000000000001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46</v>
      </c>
      <c r="G7" s="10">
        <f t="shared" ref="G7:G11" si="1">E7*F7</f>
        <v>23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44</v>
      </c>
      <c r="N7" s="26">
        <f t="shared" ref="N7:N11" si="3">L7*M7</f>
        <v>22</v>
      </c>
      <c r="O7" s="29" t="s">
        <v>18</v>
      </c>
      <c r="P7" s="26">
        <f>'[1]MARTES 14-05-2024'!$I$21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94</v>
      </c>
      <c r="G8" s="10">
        <f t="shared" si="1"/>
        <v>23.5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95</v>
      </c>
      <c r="N8" s="26">
        <f t="shared" si="3"/>
        <v>23.75</v>
      </c>
      <c r="O8" s="29" t="s">
        <v>26</v>
      </c>
      <c r="P8" s="26">
        <v>2.5</v>
      </c>
      <c r="Q8" s="29"/>
      <c r="R8" s="26"/>
    </row>
    <row r="9" spans="2:18" ht="24" customHeight="1" x14ac:dyDescent="0.25">
      <c r="B9" s="4">
        <v>10</v>
      </c>
      <c r="C9" s="7">
        <v>9</v>
      </c>
      <c r="D9" s="10">
        <f t="shared" si="0"/>
        <v>90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10</v>
      </c>
      <c r="K9" s="26">
        <f t="shared" si="2"/>
        <v>100</v>
      </c>
      <c r="L9" s="20">
        <v>0.1</v>
      </c>
      <c r="M9" s="25">
        <v>4</v>
      </c>
      <c r="N9" s="26">
        <f t="shared" si="3"/>
        <v>0.4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60</v>
      </c>
      <c r="G10" s="10">
        <f t="shared" si="1"/>
        <v>3</v>
      </c>
      <c r="I10" s="19">
        <v>5</v>
      </c>
      <c r="J10" s="25">
        <v>10</v>
      </c>
      <c r="K10" s="26">
        <f t="shared" si="2"/>
        <v>50</v>
      </c>
      <c r="L10" s="20">
        <v>0.05</v>
      </c>
      <c r="M10" s="25">
        <v>61</v>
      </c>
      <c r="N10" s="26">
        <f t="shared" si="3"/>
        <v>3.0500000000000003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</v>
      </c>
      <c r="N11" s="28">
        <f t="shared" si="3"/>
        <v>0.03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140</v>
      </c>
      <c r="E12" s="53">
        <v>0</v>
      </c>
      <c r="F12" s="54"/>
      <c r="G12" s="2">
        <f>SUM(G6:G11)</f>
        <v>65.910000000000011</v>
      </c>
      <c r="I12" s="55" t="s">
        <v>6</v>
      </c>
      <c r="J12" s="56"/>
      <c r="K12" s="34">
        <f>SUM(K6:K11)</f>
        <v>150</v>
      </c>
      <c r="L12" s="55" t="s">
        <v>55</v>
      </c>
      <c r="M12" s="56"/>
      <c r="N12" s="32">
        <f>SUM(N6:N11)</f>
        <v>71.23</v>
      </c>
      <c r="O12" s="33" t="s">
        <v>6</v>
      </c>
      <c r="P12" s="32">
        <f>SUM(P6:P11)</f>
        <v>18.065000000000001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205.91000000000003</v>
      </c>
      <c r="F13" s="58"/>
      <c r="G13" s="59"/>
      <c r="I13" s="68" t="s">
        <v>15</v>
      </c>
      <c r="J13" s="69"/>
      <c r="K13" s="69"/>
      <c r="L13" s="72">
        <f>K12+N12</f>
        <v>221.23000000000002</v>
      </c>
      <c r="M13" s="72"/>
      <c r="N13" s="72"/>
      <c r="O13" s="75" t="s">
        <v>14</v>
      </c>
      <c r="P13" s="76"/>
      <c r="Q13" s="76">
        <f>P12-R12</f>
        <v>15.315000000000001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205.91000000000003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221.22500000000002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C821F-3308-4CE5-9742-C8484C640500}">
  <sheetPr codeName="Hoja124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18</v>
      </c>
      <c r="G6" s="9">
        <f>E6*F6</f>
        <v>18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16</v>
      </c>
      <c r="N6" s="24">
        <f>L6*M6</f>
        <v>16</v>
      </c>
      <c r="O6" s="29" t="s">
        <v>16</v>
      </c>
      <c r="P6" s="26">
        <f>'[1]LUNES 13-05-2024'!$E$31</f>
        <v>222.2</v>
      </c>
      <c r="Q6" s="29" t="s">
        <v>17</v>
      </c>
      <c r="R6" s="26">
        <v>3.25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48</v>
      </c>
      <c r="G7" s="10">
        <f t="shared" ref="G7:G11" si="1">E7*F7</f>
        <v>24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46</v>
      </c>
      <c r="N7" s="26">
        <f t="shared" ref="N7:N11" si="3">L7*M7</f>
        <v>23</v>
      </c>
      <c r="O7" s="29" t="s">
        <v>18</v>
      </c>
      <c r="P7" s="26">
        <f>'[1]LUNES 13-05-2024'!$I$21</f>
        <v>0</v>
      </c>
      <c r="Q7" s="29" t="s">
        <v>20</v>
      </c>
      <c r="R7" s="26">
        <v>340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99</v>
      </c>
      <c r="G8" s="10">
        <f t="shared" si="1"/>
        <v>24.75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94</v>
      </c>
      <c r="N8" s="26">
        <f t="shared" si="3"/>
        <v>23.5</v>
      </c>
      <c r="O8" s="29" t="s">
        <v>57</v>
      </c>
      <c r="P8" s="26">
        <v>61.4</v>
      </c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9</v>
      </c>
      <c r="K9" s="26">
        <f t="shared" si="2"/>
        <v>90</v>
      </c>
      <c r="L9" s="20">
        <v>0.1</v>
      </c>
      <c r="M9" s="25">
        <v>4</v>
      </c>
      <c r="N9" s="26">
        <f t="shared" si="3"/>
        <v>0.4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5</v>
      </c>
      <c r="D10" s="10">
        <f t="shared" si="0"/>
        <v>25</v>
      </c>
      <c r="E10" s="12">
        <v>0.05</v>
      </c>
      <c r="F10" s="7">
        <v>72</v>
      </c>
      <c r="G10" s="10">
        <f t="shared" si="1"/>
        <v>3.6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60</v>
      </c>
      <c r="N10" s="26">
        <f t="shared" si="3"/>
        <v>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195</v>
      </c>
      <c r="E12" s="53">
        <v>0</v>
      </c>
      <c r="F12" s="54"/>
      <c r="G12" s="2">
        <f>SUM(G6:G11)</f>
        <v>70.56</v>
      </c>
      <c r="I12" s="55" t="s">
        <v>6</v>
      </c>
      <c r="J12" s="56"/>
      <c r="K12" s="34">
        <f>SUM(K6:K11)</f>
        <v>140</v>
      </c>
      <c r="L12" s="55" t="s">
        <v>55</v>
      </c>
      <c r="M12" s="56"/>
      <c r="N12" s="32">
        <f>SUM(N6:N11)</f>
        <v>65.910000000000011</v>
      </c>
      <c r="O12" s="33" t="s">
        <v>6</v>
      </c>
      <c r="P12" s="32">
        <f>SUM(P6:P11)</f>
        <v>283.59999999999997</v>
      </c>
      <c r="Q12" s="33" t="s">
        <v>6</v>
      </c>
      <c r="R12" s="32">
        <f>SUM(R6:R11)</f>
        <v>343.25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265.56</v>
      </c>
      <c r="F13" s="58"/>
      <c r="G13" s="59"/>
      <c r="I13" s="68" t="s">
        <v>15</v>
      </c>
      <c r="J13" s="69"/>
      <c r="K13" s="69"/>
      <c r="L13" s="72">
        <f>K12+N12</f>
        <v>205.91000000000003</v>
      </c>
      <c r="M13" s="72"/>
      <c r="N13" s="72"/>
      <c r="O13" s="75" t="s">
        <v>14</v>
      </c>
      <c r="P13" s="76"/>
      <c r="Q13" s="76">
        <f>P12-R12</f>
        <v>-59.650000000000034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265.56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205.90999999999997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9E7E-A585-4B7A-BE0C-E5D741DF321D}">
  <sheetPr codeName="Hoja125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30</v>
      </c>
      <c r="G6" s="9">
        <f>E6*F6</f>
        <v>30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18</v>
      </c>
      <c r="N6" s="24">
        <f>L6*M6</f>
        <v>18</v>
      </c>
      <c r="O6" s="29" t="s">
        <v>16</v>
      </c>
      <c r="P6" s="26">
        <f>'[1]VIERNES 10-05-2024'!$E$31</f>
        <v>137.25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48</v>
      </c>
      <c r="G7" s="10">
        <f t="shared" ref="G7:G11" si="1">E7*F7</f>
        <v>24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48</v>
      </c>
      <c r="N7" s="26">
        <f t="shared" ref="N7:N11" si="3">L7*M7</f>
        <v>24</v>
      </c>
      <c r="O7" s="29" t="s">
        <v>18</v>
      </c>
      <c r="P7" s="26">
        <f>'[1]VIERNES 10-05-2024'!$I$21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6</v>
      </c>
      <c r="D8" s="10">
        <f t="shared" si="0"/>
        <v>120</v>
      </c>
      <c r="E8" s="12">
        <v>0.25</v>
      </c>
      <c r="F8" s="7">
        <v>114</v>
      </c>
      <c r="G8" s="10">
        <f t="shared" si="1"/>
        <v>28.5</v>
      </c>
      <c r="H8" s="15">
        <f>H7+H6</f>
        <v>172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99</v>
      </c>
      <c r="N8" s="26">
        <f t="shared" si="3"/>
        <v>24.75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67</v>
      </c>
      <c r="G10" s="10">
        <f t="shared" si="1"/>
        <v>3.35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72</v>
      </c>
      <c r="N10" s="26">
        <f t="shared" si="3"/>
        <v>3.6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130</v>
      </c>
      <c r="E12" s="53">
        <v>0</v>
      </c>
      <c r="F12" s="54"/>
      <c r="G12" s="2">
        <f>SUM(G6:G11)</f>
        <v>86.06</v>
      </c>
      <c r="I12" s="55" t="s">
        <v>6</v>
      </c>
      <c r="J12" s="56"/>
      <c r="K12" s="34">
        <f>SUM(K6:K11)</f>
        <v>195</v>
      </c>
      <c r="L12" s="55" t="s">
        <v>55</v>
      </c>
      <c r="M12" s="56"/>
      <c r="N12" s="32">
        <f>SUM(N6:N11)</f>
        <v>70.56</v>
      </c>
      <c r="O12" s="33" t="s">
        <v>6</v>
      </c>
      <c r="P12" s="32">
        <f>SUM(P6:P11)</f>
        <v>137.25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216.06</v>
      </c>
      <c r="F13" s="58"/>
      <c r="G13" s="59"/>
      <c r="I13" s="68" t="s">
        <v>15</v>
      </c>
      <c r="J13" s="69"/>
      <c r="K13" s="69"/>
      <c r="L13" s="72">
        <f>K12+N12</f>
        <v>265.56</v>
      </c>
      <c r="M13" s="72"/>
      <c r="N13" s="72"/>
      <c r="O13" s="75" t="s">
        <v>14</v>
      </c>
      <c r="P13" s="76"/>
      <c r="Q13" s="76">
        <f>P12-R12</f>
        <v>49.5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216.06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265.56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69E79-8C85-4E53-B4D5-D4B902D74372}">
  <sheetPr codeName="Hoja126"/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42</v>
      </c>
      <c r="G6" s="9">
        <f>E6*F6</f>
        <v>42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30</v>
      </c>
      <c r="N6" s="24">
        <f>L6*M6</f>
        <v>30</v>
      </c>
      <c r="O6" s="29" t="s">
        <v>16</v>
      </c>
      <c r="P6" s="26">
        <f>'[1]JUEVES 09-05-2024'!$E$31</f>
        <v>196.58999999999995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58</v>
      </c>
      <c r="G7" s="10">
        <f t="shared" ref="G7:G11" si="1">E7*F7</f>
        <v>29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48</v>
      </c>
      <c r="N7" s="26">
        <f t="shared" ref="N7:N11" si="3">L7*M7</f>
        <v>24</v>
      </c>
      <c r="O7" s="29" t="s">
        <v>18</v>
      </c>
      <c r="P7" s="26">
        <f>'[1]JUEVES 09-05-2024'!$I$21</f>
        <v>0</v>
      </c>
      <c r="Q7" s="29" t="s">
        <v>20</v>
      </c>
      <c r="R7" s="26">
        <v>120</v>
      </c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125</v>
      </c>
      <c r="G8" s="10">
        <f t="shared" si="1"/>
        <v>31.25</v>
      </c>
      <c r="H8" s="15">
        <f>H7+H6</f>
        <v>172</v>
      </c>
      <c r="I8" s="19">
        <v>20</v>
      </c>
      <c r="J8" s="25">
        <v>6</v>
      </c>
      <c r="K8" s="26">
        <f t="shared" si="2"/>
        <v>120</v>
      </c>
      <c r="L8" s="20">
        <v>0.25</v>
      </c>
      <c r="M8" s="25">
        <v>114</v>
      </c>
      <c r="N8" s="26">
        <f t="shared" si="3"/>
        <v>28.5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12</v>
      </c>
      <c r="G9" s="10">
        <f t="shared" si="1"/>
        <v>1.2000000000000002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75</v>
      </c>
      <c r="G10" s="10">
        <f t="shared" si="1"/>
        <v>3.75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67</v>
      </c>
      <c r="N10" s="26">
        <f t="shared" si="3"/>
        <v>3.35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2</v>
      </c>
      <c r="G11" s="11">
        <f t="shared" si="1"/>
        <v>0.02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35</v>
      </c>
      <c r="E12" s="53">
        <v>0</v>
      </c>
      <c r="F12" s="54"/>
      <c r="G12" s="2">
        <f>SUM(G6:G11)</f>
        <v>107.22</v>
      </c>
      <c r="I12" s="55" t="s">
        <v>6</v>
      </c>
      <c r="J12" s="56"/>
      <c r="K12" s="34">
        <f>SUM(K6:K11)</f>
        <v>130</v>
      </c>
      <c r="L12" s="55" t="s">
        <v>55</v>
      </c>
      <c r="M12" s="56"/>
      <c r="N12" s="32">
        <f>SUM(N6:N11)</f>
        <v>86.06</v>
      </c>
      <c r="O12" s="33" t="s">
        <v>6</v>
      </c>
      <c r="P12" s="32">
        <f>SUM(P6:P11)</f>
        <v>196.58999999999995</v>
      </c>
      <c r="Q12" s="33" t="s">
        <v>6</v>
      </c>
      <c r="R12" s="32">
        <f>SUM(R6:R11)</f>
        <v>122.75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142.22</v>
      </c>
      <c r="F13" s="58"/>
      <c r="G13" s="59"/>
      <c r="I13" s="68" t="s">
        <v>15</v>
      </c>
      <c r="J13" s="69"/>
      <c r="K13" s="69"/>
      <c r="L13" s="72">
        <f>K12+N12</f>
        <v>216.06</v>
      </c>
      <c r="M13" s="72"/>
      <c r="N13" s="72"/>
      <c r="O13" s="75" t="s">
        <v>14</v>
      </c>
      <c r="P13" s="76"/>
      <c r="Q13" s="76">
        <f>P12-R12</f>
        <v>73.839999999999947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142.22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216.05999999999995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2D360-853B-4DC6-9F0D-8E6D9335F1E8}">
  <sheetPr codeName="Hoja127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33</v>
      </c>
      <c r="G6" s="9">
        <f>E6*F6</f>
        <v>33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42</v>
      </c>
      <c r="N6" s="24">
        <f>L6*M6</f>
        <v>42</v>
      </c>
      <c r="O6" s="29" t="s">
        <v>16</v>
      </c>
      <c r="P6" s="26">
        <f>'[1]MIERCOLES 08-05-2024'!$E$31</f>
        <v>103.6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56</v>
      </c>
      <c r="G7" s="10">
        <f t="shared" ref="G7:G11" si="1">E7*F7</f>
        <v>28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58</v>
      </c>
      <c r="N7" s="26">
        <f t="shared" ref="N7:N11" si="3">L7*M7</f>
        <v>29</v>
      </c>
      <c r="O7" s="29" t="s">
        <v>18</v>
      </c>
      <c r="P7" s="26">
        <f>'[1]MARTES 07-05-2024'!$I$21</f>
        <v>0</v>
      </c>
      <c r="Q7" s="29" t="s">
        <v>56</v>
      </c>
      <c r="R7" s="26">
        <v>6.5</v>
      </c>
    </row>
    <row r="8" spans="2:18" ht="24" customHeight="1" x14ac:dyDescent="0.25">
      <c r="B8" s="4">
        <v>20</v>
      </c>
      <c r="C8" s="7">
        <v>10</v>
      </c>
      <c r="D8" s="10">
        <f t="shared" si="0"/>
        <v>200</v>
      </c>
      <c r="E8" s="12">
        <v>0.25</v>
      </c>
      <c r="F8" s="7">
        <v>110</v>
      </c>
      <c r="G8" s="10">
        <f t="shared" si="1"/>
        <v>27.5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125</v>
      </c>
      <c r="N8" s="26">
        <f t="shared" si="3"/>
        <v>31.25</v>
      </c>
      <c r="O8" s="29"/>
      <c r="P8" s="26"/>
      <c r="Q8" s="29" t="s">
        <v>20</v>
      </c>
      <c r="R8" s="26">
        <v>260</v>
      </c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12</v>
      </c>
      <c r="N9" s="26">
        <f t="shared" si="3"/>
        <v>1.2000000000000002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79</v>
      </c>
      <c r="G10" s="10">
        <f t="shared" si="1"/>
        <v>3.95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75</v>
      </c>
      <c r="N10" s="26">
        <f t="shared" si="3"/>
        <v>3.75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2</v>
      </c>
      <c r="G11" s="11">
        <f t="shared" si="1"/>
        <v>0.02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2</v>
      </c>
      <c r="N11" s="28">
        <f t="shared" si="3"/>
        <v>0.02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215</v>
      </c>
      <c r="E12" s="53">
        <v>0</v>
      </c>
      <c r="F12" s="54"/>
      <c r="G12" s="2">
        <f>SUM(G6:G11)</f>
        <v>92.87</v>
      </c>
      <c r="I12" s="55" t="s">
        <v>6</v>
      </c>
      <c r="J12" s="56"/>
      <c r="K12" s="34">
        <f>SUM(K6:K11)</f>
        <v>35</v>
      </c>
      <c r="L12" s="55" t="s">
        <v>55</v>
      </c>
      <c r="M12" s="56"/>
      <c r="N12" s="32">
        <f>SUM(N6:N11)</f>
        <v>107.22</v>
      </c>
      <c r="O12" s="33" t="s">
        <v>6</v>
      </c>
      <c r="P12" s="32">
        <f>SUM(P6:P11)</f>
        <v>103.6</v>
      </c>
      <c r="Q12" s="33" t="s">
        <v>6</v>
      </c>
      <c r="R12" s="32">
        <f>SUM(R6:R11)</f>
        <v>269.25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307.87</v>
      </c>
      <c r="F13" s="58"/>
      <c r="G13" s="59"/>
      <c r="I13" s="68" t="s">
        <v>15</v>
      </c>
      <c r="J13" s="69"/>
      <c r="K13" s="69"/>
      <c r="L13" s="72">
        <f>K12+N12</f>
        <v>142.22</v>
      </c>
      <c r="M13" s="72"/>
      <c r="N13" s="72"/>
      <c r="O13" s="75" t="s">
        <v>14</v>
      </c>
      <c r="P13" s="76"/>
      <c r="Q13" s="76">
        <f>P12-R12</f>
        <v>-165.65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307.87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142.22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22890-68AC-4CC6-BB08-082297995D04}">
  <sheetPr codeName="Hoja128"/>
  <dimension ref="B2:R28"/>
  <sheetViews>
    <sheetView topLeftCell="H1" zoomScaleNormal="100" workbookViewId="0">
      <selection activeCell="P6" sqref="P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40</v>
      </c>
      <c r="G6" s="9">
        <f>E6*F6</f>
        <v>40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33</v>
      </c>
      <c r="N6" s="24">
        <f>L6*M6</f>
        <v>33</v>
      </c>
      <c r="O6" s="29" t="s">
        <v>16</v>
      </c>
      <c r="P6" s="26">
        <f>'[1]MARTES 07-05-2024'!$E$31</f>
        <v>121.08999999999999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58</v>
      </c>
      <c r="G7" s="10">
        <f t="shared" ref="G7:G11" si="1">E7*F7</f>
        <v>29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56</v>
      </c>
      <c r="N7" s="26">
        <f t="shared" ref="N7:N11" si="3">L7*M7</f>
        <v>28</v>
      </c>
      <c r="O7" s="29" t="s">
        <v>18</v>
      </c>
      <c r="P7" s="26">
        <f>'[1]MARTES 07-05-2024'!$I$21</f>
        <v>0</v>
      </c>
      <c r="Q7" s="29" t="s">
        <v>51</v>
      </c>
      <c r="R7" s="26">
        <v>2</v>
      </c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112</v>
      </c>
      <c r="G8" s="10">
        <f t="shared" si="1"/>
        <v>28</v>
      </c>
      <c r="H8" s="15">
        <f>H7+H6</f>
        <v>172</v>
      </c>
      <c r="I8" s="19">
        <v>20</v>
      </c>
      <c r="J8" s="25">
        <v>10</v>
      </c>
      <c r="K8" s="26">
        <f t="shared" si="2"/>
        <v>200</v>
      </c>
      <c r="L8" s="20">
        <v>0.25</v>
      </c>
      <c r="M8" s="25">
        <v>110</v>
      </c>
      <c r="N8" s="26">
        <f t="shared" si="3"/>
        <v>27.5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4</v>
      </c>
      <c r="N9" s="26">
        <f t="shared" si="3"/>
        <v>0.4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82</v>
      </c>
      <c r="G10" s="10">
        <f t="shared" si="1"/>
        <v>4.1000000000000005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79</v>
      </c>
      <c r="N10" s="26">
        <f t="shared" si="3"/>
        <v>3.95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</v>
      </c>
      <c r="G11" s="11">
        <f t="shared" si="1"/>
        <v>0.03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2</v>
      </c>
      <c r="N11" s="28">
        <f t="shared" si="3"/>
        <v>0.02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90</v>
      </c>
      <c r="E12" s="53">
        <v>0</v>
      </c>
      <c r="F12" s="54"/>
      <c r="G12" s="2">
        <f>SUM(G6:G11)</f>
        <v>101.53</v>
      </c>
      <c r="I12" s="55" t="s">
        <v>6</v>
      </c>
      <c r="J12" s="56"/>
      <c r="K12" s="34">
        <f>SUM(K6:K11)</f>
        <v>215</v>
      </c>
      <c r="L12" s="55" t="s">
        <v>55</v>
      </c>
      <c r="M12" s="56"/>
      <c r="N12" s="32">
        <f>SUM(N6:N11)</f>
        <v>92.87</v>
      </c>
      <c r="O12" s="33" t="s">
        <v>6</v>
      </c>
      <c r="P12" s="32">
        <f>SUM(P6:P11)</f>
        <v>121.08999999999999</v>
      </c>
      <c r="Q12" s="33" t="s">
        <v>6</v>
      </c>
      <c r="R12" s="32">
        <f>SUM(R6:R11)</f>
        <v>4.75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191.53</v>
      </c>
      <c r="F13" s="58"/>
      <c r="G13" s="59"/>
      <c r="I13" s="68" t="s">
        <v>15</v>
      </c>
      <c r="J13" s="69"/>
      <c r="K13" s="69"/>
      <c r="L13" s="72">
        <f>K12+N12</f>
        <v>307.87</v>
      </c>
      <c r="M13" s="72"/>
      <c r="N13" s="72"/>
      <c r="O13" s="75" t="s">
        <v>14</v>
      </c>
      <c r="P13" s="76"/>
      <c r="Q13" s="76">
        <f>P12-R12</f>
        <v>116.33999999999999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191.53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307.87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0AF4A-35E9-4997-9825-08AC05909A89}">
  <sheetPr codeName="Hoja129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51</v>
      </c>
      <c r="G6" s="9">
        <f>E6*F6</f>
        <v>51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40</v>
      </c>
      <c r="N6" s="24">
        <f>L6*M6</f>
        <v>40</v>
      </c>
      <c r="O6" s="29" t="s">
        <v>16</v>
      </c>
      <c r="P6" s="26">
        <f>'[1]LUNES 06-05-2024'!$E$31</f>
        <v>202.35000000000002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62</v>
      </c>
      <c r="G7" s="10">
        <f t="shared" ref="G7:G11" si="1">E7*F7</f>
        <v>31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58</v>
      </c>
      <c r="N7" s="26">
        <f t="shared" ref="N7:N11" si="3">L7*M7</f>
        <v>29</v>
      </c>
      <c r="O7" s="29" t="s">
        <v>18</v>
      </c>
      <c r="P7" s="26">
        <f>'[1]LUNES 06-05-2024'!$I$21</f>
        <v>0</v>
      </c>
      <c r="Q7" s="29" t="s">
        <v>20</v>
      </c>
      <c r="R7" s="26">
        <v>380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112</v>
      </c>
      <c r="G8" s="10">
        <f t="shared" si="1"/>
        <v>28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112</v>
      </c>
      <c r="N8" s="26">
        <f t="shared" si="3"/>
        <v>28</v>
      </c>
      <c r="O8" s="29" t="s">
        <v>52</v>
      </c>
      <c r="P8" s="26">
        <v>35</v>
      </c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5</v>
      </c>
      <c r="G9" s="10">
        <f t="shared" si="1"/>
        <v>0.5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4</v>
      </c>
      <c r="N9" s="26">
        <f t="shared" si="3"/>
        <v>0.4</v>
      </c>
      <c r="O9" s="29" t="s">
        <v>54</v>
      </c>
      <c r="P9" s="26">
        <v>15</v>
      </c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83</v>
      </c>
      <c r="G10" s="10">
        <f t="shared" si="1"/>
        <v>4.1500000000000004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82</v>
      </c>
      <c r="N10" s="26">
        <f t="shared" si="3"/>
        <v>4.1000000000000005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</v>
      </c>
      <c r="G11" s="11">
        <f t="shared" si="1"/>
        <v>0.03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</v>
      </c>
      <c r="N11" s="28">
        <f t="shared" si="3"/>
        <v>0.03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210</v>
      </c>
      <c r="E12" s="53">
        <v>0</v>
      </c>
      <c r="F12" s="54"/>
      <c r="G12" s="2">
        <f>SUM(G6:G11)</f>
        <v>114.68</v>
      </c>
      <c r="I12" s="55" t="s">
        <v>6</v>
      </c>
      <c r="J12" s="56"/>
      <c r="K12" s="34">
        <f>SUM(K6:K11)</f>
        <v>90</v>
      </c>
      <c r="L12" s="55" t="s">
        <v>53</v>
      </c>
      <c r="M12" s="56"/>
      <c r="N12" s="32">
        <f>SUM(N6:N11)</f>
        <v>101.53</v>
      </c>
      <c r="O12" s="33" t="s">
        <v>6</v>
      </c>
      <c r="P12" s="32">
        <f>SUM(P6:P11)</f>
        <v>252.35000000000002</v>
      </c>
      <c r="Q12" s="33" t="s">
        <v>6</v>
      </c>
      <c r="R12" s="32">
        <f>SUM(R6:R11)</f>
        <v>385.5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324.68</v>
      </c>
      <c r="F13" s="58"/>
      <c r="G13" s="59"/>
      <c r="I13" s="68" t="s">
        <v>15</v>
      </c>
      <c r="J13" s="69"/>
      <c r="K13" s="69"/>
      <c r="L13" s="72">
        <f>K12+N12</f>
        <v>191.53</v>
      </c>
      <c r="M13" s="72"/>
      <c r="N13" s="72"/>
      <c r="O13" s="75" t="s">
        <v>14</v>
      </c>
      <c r="P13" s="76"/>
      <c r="Q13" s="76">
        <f>P12-R12</f>
        <v>-133.14999999999998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324.68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191.53000000000003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2ADF3-1859-4AF0-8099-609541FD664D}">
  <sheetPr codeName="Hoja130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46</v>
      </c>
      <c r="G6" s="9">
        <f>E6*F6</f>
        <v>46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51</v>
      </c>
      <c r="N6" s="24">
        <f>L6*M6</f>
        <v>51</v>
      </c>
      <c r="O6" s="29" t="s">
        <v>16</v>
      </c>
      <c r="P6" s="26">
        <f>'[1]VIERNES 03-05-2024'!$E$31</f>
        <v>57.539999999999992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65</v>
      </c>
      <c r="G7" s="10">
        <f t="shared" ref="G7:G11" si="1">E7*F7</f>
        <v>32.5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62</v>
      </c>
      <c r="N7" s="26">
        <f t="shared" ref="N7:N11" si="3">L7*M7</f>
        <v>31</v>
      </c>
      <c r="O7" s="29" t="s">
        <v>18</v>
      </c>
      <c r="P7" s="26">
        <f>'[1]VIERNES 03-05-2024'!$I$21</f>
        <v>0</v>
      </c>
      <c r="Q7" s="29" t="s">
        <v>51</v>
      </c>
      <c r="R7" s="26">
        <v>1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110</v>
      </c>
      <c r="G8" s="10">
        <f t="shared" si="1"/>
        <v>27.5</v>
      </c>
      <c r="H8" s="15">
        <f>H7+H6</f>
        <v>172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112</v>
      </c>
      <c r="N8" s="26">
        <f t="shared" si="3"/>
        <v>28</v>
      </c>
      <c r="O8" s="29"/>
      <c r="P8" s="26"/>
      <c r="Q8" s="29" t="s">
        <v>21</v>
      </c>
      <c r="R8" s="26">
        <v>85</v>
      </c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5</v>
      </c>
      <c r="N9" s="26">
        <f t="shared" si="3"/>
        <v>0.5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85</v>
      </c>
      <c r="G10" s="10">
        <f t="shared" si="1"/>
        <v>4.25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83</v>
      </c>
      <c r="N10" s="26">
        <f t="shared" si="3"/>
        <v>4.1500000000000004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</v>
      </c>
      <c r="N11" s="28">
        <f t="shared" si="3"/>
        <v>0.03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245</v>
      </c>
      <c r="E12" s="53">
        <v>0</v>
      </c>
      <c r="F12" s="54"/>
      <c r="G12" s="2">
        <f>SUM(G6:G11)</f>
        <v>110.89</v>
      </c>
      <c r="I12" s="55" t="s">
        <v>6</v>
      </c>
      <c r="J12" s="56"/>
      <c r="K12" s="34">
        <f>SUM(K6:K11)</f>
        <v>210</v>
      </c>
      <c r="L12" s="55">
        <v>0</v>
      </c>
      <c r="M12" s="56"/>
      <c r="N12" s="32">
        <f>SUM(N6:N11)</f>
        <v>114.68</v>
      </c>
      <c r="O12" s="33" t="s">
        <v>6</v>
      </c>
      <c r="P12" s="32">
        <f>SUM(P6:P11)</f>
        <v>57.539999999999992</v>
      </c>
      <c r="Q12" s="33" t="s">
        <v>6</v>
      </c>
      <c r="R12" s="32">
        <f>SUM(R6:R11)</f>
        <v>88.75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355.89</v>
      </c>
      <c r="F13" s="58"/>
      <c r="G13" s="59"/>
      <c r="I13" s="68" t="s">
        <v>15</v>
      </c>
      <c r="J13" s="69"/>
      <c r="K13" s="69"/>
      <c r="L13" s="72">
        <f>K12+N12</f>
        <v>324.68</v>
      </c>
      <c r="M13" s="72"/>
      <c r="N13" s="72"/>
      <c r="O13" s="75" t="s">
        <v>14</v>
      </c>
      <c r="P13" s="76"/>
      <c r="Q13" s="76">
        <f>P12-R12</f>
        <v>-31.210000000000008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355.89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324.67999999999995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83F65-BEC9-475F-95D4-5740B5470E1B}"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15</v>
      </c>
      <c r="G6" s="9">
        <f>E6*F6</f>
        <v>15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18</v>
      </c>
      <c r="N6" s="24">
        <f>L6*M6</f>
        <v>18</v>
      </c>
      <c r="O6" s="29" t="s">
        <v>16</v>
      </c>
      <c r="P6" s="26">
        <f>'[1]MIERCOLES 18-09-2024'!$E$31</f>
        <v>56.150000000000006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</v>
      </c>
      <c r="N7" s="26">
        <f t="shared" ref="N7:N11" si="3">L7*M7</f>
        <v>2</v>
      </c>
      <c r="O7" s="29" t="s">
        <v>18</v>
      </c>
      <c r="P7" s="26">
        <f>'[1]MIERCOLES 18-09-2024'!$I$21</f>
        <v>0</v>
      </c>
      <c r="Q7" s="29" t="s">
        <v>20</v>
      </c>
      <c r="R7" s="26">
        <v>80</v>
      </c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6</v>
      </c>
      <c r="G8" s="10">
        <f t="shared" si="1"/>
        <v>1.5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10</v>
      </c>
      <c r="N8" s="26">
        <f t="shared" si="3"/>
        <v>2.5</v>
      </c>
      <c r="O8" s="29" t="s">
        <v>35</v>
      </c>
      <c r="P8" s="26">
        <v>5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10</v>
      </c>
      <c r="G9" s="10">
        <f t="shared" si="1"/>
        <v>1</v>
      </c>
      <c r="I9" s="19">
        <v>10</v>
      </c>
      <c r="J9" s="25">
        <v>6</v>
      </c>
      <c r="K9" s="26">
        <f t="shared" si="2"/>
        <v>60</v>
      </c>
      <c r="L9" s="20">
        <v>0.1</v>
      </c>
      <c r="M9" s="25">
        <v>8</v>
      </c>
      <c r="N9" s="26">
        <f t="shared" si="3"/>
        <v>0.8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62</v>
      </c>
      <c r="G10" s="10">
        <f t="shared" si="1"/>
        <v>3.1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59</v>
      </c>
      <c r="N10" s="26">
        <f t="shared" si="3"/>
        <v>2.95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55</v>
      </c>
      <c r="G11" s="11">
        <f t="shared" si="1"/>
        <v>0.55000000000000004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55</v>
      </c>
      <c r="N11" s="28">
        <f t="shared" si="3"/>
        <v>0.55000000000000004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90</v>
      </c>
      <c r="E12" s="53" t="s">
        <v>53</v>
      </c>
      <c r="F12" s="54"/>
      <c r="G12" s="2">
        <f>SUM(G6:G11)</f>
        <v>21.150000000000002</v>
      </c>
      <c r="I12" s="55" t="s">
        <v>6</v>
      </c>
      <c r="J12" s="56"/>
      <c r="K12" s="34">
        <f>SUM(K6:K11)</f>
        <v>60</v>
      </c>
      <c r="L12" s="55" t="s">
        <v>55</v>
      </c>
      <c r="M12" s="56"/>
      <c r="N12" s="32">
        <f>SUM(N6:N11)</f>
        <v>26.8</v>
      </c>
      <c r="O12" s="33" t="s">
        <v>6</v>
      </c>
      <c r="P12" s="32">
        <f>SUM(P6:P11)</f>
        <v>61.150000000000006</v>
      </c>
      <c r="Q12" s="33" t="s">
        <v>6</v>
      </c>
      <c r="R12" s="32">
        <f>SUM(R6:R11)</f>
        <v>85.5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111.15</v>
      </c>
      <c r="F13" s="58"/>
      <c r="G13" s="59"/>
      <c r="I13" s="68" t="s">
        <v>15</v>
      </c>
      <c r="J13" s="69"/>
      <c r="K13" s="69"/>
      <c r="L13" s="72">
        <f>K12+N12</f>
        <v>86.8</v>
      </c>
      <c r="M13" s="72"/>
      <c r="N13" s="72"/>
      <c r="O13" s="75" t="s">
        <v>14</v>
      </c>
      <c r="P13" s="76"/>
      <c r="Q13" s="76">
        <f>P12-R12</f>
        <v>-24.349999999999994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111.15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86.800000000000011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E118-57C0-4F81-AA9B-513CD736231D}">
  <sheetPr codeName="Hoja131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47</v>
      </c>
      <c r="G6" s="9">
        <f>E6*F6</f>
        <v>47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46</v>
      </c>
      <c r="N6" s="24">
        <f>L6*M6</f>
        <v>46</v>
      </c>
      <c r="O6" s="29" t="s">
        <v>16</v>
      </c>
      <c r="P6" s="26">
        <f>'[1]JUEVES 02-05-2024'!$E$31</f>
        <v>127.64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69</v>
      </c>
      <c r="G7" s="10">
        <f t="shared" ref="G7:G11" si="1">E7*F7</f>
        <v>34.5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65</v>
      </c>
      <c r="N7" s="26">
        <f t="shared" ref="N7:N11" si="3">L7*M7</f>
        <v>32.5</v>
      </c>
      <c r="O7" s="29" t="s">
        <v>18</v>
      </c>
      <c r="P7" s="26">
        <f>'[1]JUEVES 02-05-2024'!$I$21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110</v>
      </c>
      <c r="G8" s="10">
        <f t="shared" si="1"/>
        <v>27.5</v>
      </c>
      <c r="H8" s="15">
        <f>H7+H6</f>
        <v>172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110</v>
      </c>
      <c r="N8" s="26">
        <f t="shared" si="3"/>
        <v>27.5</v>
      </c>
      <c r="O8" s="29" t="s">
        <v>26</v>
      </c>
      <c r="P8" s="26">
        <v>3.1</v>
      </c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11</v>
      </c>
      <c r="D10" s="10">
        <f t="shared" si="0"/>
        <v>55</v>
      </c>
      <c r="E10" s="12">
        <v>0.05</v>
      </c>
      <c r="F10" s="7">
        <v>78</v>
      </c>
      <c r="G10" s="10">
        <f t="shared" si="1"/>
        <v>3.9000000000000004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85</v>
      </c>
      <c r="N10" s="26">
        <f t="shared" si="3"/>
        <v>4.25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0</v>
      </c>
      <c r="G11" s="11">
        <f t="shared" si="1"/>
        <v>0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115</v>
      </c>
      <c r="E12" s="53">
        <v>0</v>
      </c>
      <c r="F12" s="54"/>
      <c r="G12" s="2">
        <f>SUM(G6:G11)</f>
        <v>112.9</v>
      </c>
      <c r="I12" s="55" t="s">
        <v>6</v>
      </c>
      <c r="J12" s="56"/>
      <c r="K12" s="34">
        <f>SUM(K6:K11)</f>
        <v>245</v>
      </c>
      <c r="L12" s="55">
        <v>0</v>
      </c>
      <c r="M12" s="56"/>
      <c r="N12" s="32">
        <f>SUM(N6:N11)</f>
        <v>110.89</v>
      </c>
      <c r="O12" s="33" t="s">
        <v>6</v>
      </c>
      <c r="P12" s="32">
        <f>SUM(P6:P11)</f>
        <v>130.74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227.9</v>
      </c>
      <c r="F13" s="58"/>
      <c r="G13" s="59"/>
      <c r="I13" s="68" t="s">
        <v>15</v>
      </c>
      <c r="J13" s="69"/>
      <c r="K13" s="69"/>
      <c r="L13" s="72">
        <f>K12+N12</f>
        <v>355.89</v>
      </c>
      <c r="M13" s="72"/>
      <c r="N13" s="72"/>
      <c r="O13" s="75" t="s">
        <v>14</v>
      </c>
      <c r="P13" s="76"/>
      <c r="Q13" s="76">
        <f>P12-R12</f>
        <v>127.99000000000001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227.9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355.89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DA99F-FADF-4E6E-A24A-FA37B116B8AF}">
  <sheetPr codeName="Hoja132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44</v>
      </c>
      <c r="G6" s="9">
        <f>E6*F6</f>
        <v>44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47</v>
      </c>
      <c r="N6" s="24">
        <f>L6*M6</f>
        <v>47</v>
      </c>
      <c r="O6" s="29" t="s">
        <v>16</v>
      </c>
      <c r="P6" s="26">
        <f>'[1]MIERCOLES 01-05-2024'!$E$31</f>
        <v>102.88000000000001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73</v>
      </c>
      <c r="G7" s="10">
        <f t="shared" ref="G7:G11" si="1">E7*F7</f>
        <v>36.5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69</v>
      </c>
      <c r="N7" s="26">
        <f t="shared" ref="N7:N11" si="3">L7*M7</f>
        <v>34.5</v>
      </c>
      <c r="O7" s="29" t="s">
        <v>18</v>
      </c>
      <c r="P7" s="26">
        <f>'[1]MIERCOLES 01-05-2024'!$I$21</f>
        <v>0</v>
      </c>
      <c r="Q7" s="29" t="s">
        <v>50</v>
      </c>
      <c r="R7" s="26">
        <v>10</v>
      </c>
    </row>
    <row r="8" spans="2:18" ht="24" customHeight="1" x14ac:dyDescent="0.25">
      <c r="B8" s="4">
        <v>20</v>
      </c>
      <c r="C8" s="7">
        <v>6</v>
      </c>
      <c r="D8" s="10">
        <f t="shared" si="0"/>
        <v>120</v>
      </c>
      <c r="E8" s="12">
        <v>0.25</v>
      </c>
      <c r="F8" s="7">
        <v>111</v>
      </c>
      <c r="G8" s="10">
        <f t="shared" si="1"/>
        <v>27.75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110</v>
      </c>
      <c r="N8" s="26">
        <f t="shared" si="3"/>
        <v>27.5</v>
      </c>
      <c r="O8" s="29" t="s">
        <v>38</v>
      </c>
      <c r="P8" s="26">
        <v>80</v>
      </c>
      <c r="Q8" s="29" t="s">
        <v>20</v>
      </c>
      <c r="R8" s="26">
        <v>300</v>
      </c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11</v>
      </c>
      <c r="D10" s="10">
        <f t="shared" si="0"/>
        <v>55</v>
      </c>
      <c r="E10" s="12">
        <v>0.05</v>
      </c>
      <c r="F10" s="7">
        <v>90</v>
      </c>
      <c r="G10" s="10">
        <f t="shared" si="1"/>
        <v>4.5</v>
      </c>
      <c r="I10" s="19">
        <v>5</v>
      </c>
      <c r="J10" s="25">
        <v>11</v>
      </c>
      <c r="K10" s="26">
        <f t="shared" si="2"/>
        <v>55</v>
      </c>
      <c r="L10" s="20">
        <v>0.05</v>
      </c>
      <c r="M10" s="25">
        <v>78</v>
      </c>
      <c r="N10" s="26">
        <f t="shared" si="3"/>
        <v>3.9000000000000004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2</v>
      </c>
      <c r="G11" s="11">
        <f t="shared" si="1"/>
        <v>0.02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0</v>
      </c>
      <c r="N11" s="28">
        <f t="shared" si="3"/>
        <v>0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245</v>
      </c>
      <c r="E12" s="53">
        <v>0</v>
      </c>
      <c r="F12" s="54"/>
      <c r="G12" s="2">
        <f>SUM(G6:G11)</f>
        <v>112.77</v>
      </c>
      <c r="I12" s="55" t="s">
        <v>6</v>
      </c>
      <c r="J12" s="56"/>
      <c r="K12" s="34">
        <f>SUM(K6:K11)</f>
        <v>115</v>
      </c>
      <c r="L12" s="55">
        <v>0</v>
      </c>
      <c r="M12" s="56"/>
      <c r="N12" s="32">
        <f>SUM(N6:N11)</f>
        <v>112.9</v>
      </c>
      <c r="O12" s="33" t="s">
        <v>6</v>
      </c>
      <c r="P12" s="32">
        <f>SUM(P6:P11)</f>
        <v>182.88</v>
      </c>
      <c r="Q12" s="33" t="s">
        <v>6</v>
      </c>
      <c r="R12" s="32">
        <f>SUM(R6:R11)</f>
        <v>312.75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357.77</v>
      </c>
      <c r="F13" s="58"/>
      <c r="G13" s="59"/>
      <c r="I13" s="68" t="s">
        <v>15</v>
      </c>
      <c r="J13" s="69"/>
      <c r="K13" s="69"/>
      <c r="L13" s="72">
        <f>K12+N12</f>
        <v>227.9</v>
      </c>
      <c r="M13" s="72"/>
      <c r="N13" s="72"/>
      <c r="O13" s="75" t="s">
        <v>14</v>
      </c>
      <c r="P13" s="76"/>
      <c r="Q13" s="76">
        <f>P12-R12</f>
        <v>-129.87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357.77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227.89999999999998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4554D-F35A-462F-82AA-79AEEC743A4E}">
  <sheetPr codeName="Hoja133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52</v>
      </c>
      <c r="G6" s="9">
        <f>E6*F6</f>
        <v>52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44</v>
      </c>
      <c r="N6" s="24">
        <f>L6*M6</f>
        <v>44</v>
      </c>
      <c r="O6" s="29" t="s">
        <v>16</v>
      </c>
      <c r="P6" s="26">
        <f>'[1]MARTES 30-04-2024'!$E$31</f>
        <v>97.3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59</v>
      </c>
      <c r="G7" s="10">
        <f t="shared" ref="G7:G11" si="1">E7*F7</f>
        <v>29.5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73</v>
      </c>
      <c r="N7" s="26">
        <f t="shared" ref="N7:N11" si="3">L7*M7</f>
        <v>36.5</v>
      </c>
      <c r="O7" s="29" t="s">
        <v>18</v>
      </c>
      <c r="P7" s="26">
        <f>'[1]MARTES 30-04-2024'!$I$21</f>
        <v>0</v>
      </c>
      <c r="Q7" s="29"/>
      <c r="R7" s="26"/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108</v>
      </c>
      <c r="G8" s="10">
        <f t="shared" si="1"/>
        <v>27</v>
      </c>
      <c r="H8" s="15">
        <f>H7+H6</f>
        <v>172</v>
      </c>
      <c r="I8" s="19">
        <v>20</v>
      </c>
      <c r="J8" s="25">
        <v>6</v>
      </c>
      <c r="K8" s="26">
        <f t="shared" si="2"/>
        <v>120</v>
      </c>
      <c r="L8" s="20">
        <v>0.25</v>
      </c>
      <c r="M8" s="25">
        <v>111</v>
      </c>
      <c r="N8" s="26">
        <f t="shared" si="3"/>
        <v>27.75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10</v>
      </c>
      <c r="D10" s="10">
        <f t="shared" si="0"/>
        <v>50</v>
      </c>
      <c r="E10" s="12">
        <v>0.05</v>
      </c>
      <c r="F10" s="7">
        <v>94</v>
      </c>
      <c r="G10" s="10">
        <f t="shared" si="1"/>
        <v>4.7</v>
      </c>
      <c r="I10" s="19">
        <v>5</v>
      </c>
      <c r="J10" s="25">
        <v>11</v>
      </c>
      <c r="K10" s="26">
        <f t="shared" si="2"/>
        <v>55</v>
      </c>
      <c r="L10" s="20">
        <v>0.05</v>
      </c>
      <c r="M10" s="25">
        <v>90</v>
      </c>
      <c r="N10" s="26">
        <f t="shared" si="3"/>
        <v>4.5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2</v>
      </c>
      <c r="G11" s="11">
        <f t="shared" si="1"/>
        <v>0.02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2</v>
      </c>
      <c r="N11" s="28">
        <f t="shared" si="3"/>
        <v>0.02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150</v>
      </c>
      <c r="E12" s="53">
        <v>0</v>
      </c>
      <c r="F12" s="54"/>
      <c r="G12" s="2">
        <f>SUM(G6:G11)</f>
        <v>113.22</v>
      </c>
      <c r="I12" s="55" t="s">
        <v>6</v>
      </c>
      <c r="J12" s="56"/>
      <c r="K12" s="34">
        <f>SUM(K6:K11)</f>
        <v>245</v>
      </c>
      <c r="L12" s="55">
        <v>0</v>
      </c>
      <c r="M12" s="56"/>
      <c r="N12" s="32">
        <f>SUM(N6:N11)</f>
        <v>112.77</v>
      </c>
      <c r="O12" s="33" t="s">
        <v>6</v>
      </c>
      <c r="P12" s="32">
        <f>SUM(P6:P11)</f>
        <v>97.3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263.22000000000003</v>
      </c>
      <c r="F13" s="58"/>
      <c r="G13" s="59"/>
      <c r="I13" s="68" t="s">
        <v>15</v>
      </c>
      <c r="J13" s="69"/>
      <c r="K13" s="69"/>
      <c r="L13" s="72">
        <f>K12+N12</f>
        <v>357.77</v>
      </c>
      <c r="M13" s="72"/>
      <c r="N13" s="72"/>
      <c r="O13" s="75" t="s">
        <v>14</v>
      </c>
      <c r="P13" s="76"/>
      <c r="Q13" s="76">
        <f>P12-R12</f>
        <v>94.55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263.22000000000003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357.77000000000004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A3F86-EACC-4ECD-876F-B8B695394A0D}">
  <sheetPr codeName="Hoja134"/>
  <dimension ref="B2:R28"/>
  <sheetViews>
    <sheetView topLeftCell="H1" zoomScaleNormal="100" workbookViewId="0">
      <selection activeCell="J6" sqref="J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68</v>
      </c>
      <c r="G6" s="9">
        <f>E6*F6</f>
        <v>68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52</v>
      </c>
      <c r="N6" s="24">
        <f>L6*M6</f>
        <v>52</v>
      </c>
      <c r="O6" s="29" t="s">
        <v>16</v>
      </c>
      <c r="P6" s="26">
        <f>'[1]LUNES 29-04-2024'!$E$31</f>
        <v>48.98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63</v>
      </c>
      <c r="G7" s="10">
        <f t="shared" ref="G7:G11" si="1">E7*F7</f>
        <v>31.5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59</v>
      </c>
      <c r="N7" s="26">
        <f t="shared" ref="N7:N11" si="3">L7*M7</f>
        <v>29.5</v>
      </c>
      <c r="O7" s="29" t="s">
        <v>18</v>
      </c>
      <c r="P7" s="26">
        <f>'[1]LUNES 29-04-2024'!$I$21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108</v>
      </c>
      <c r="G8" s="10">
        <f t="shared" si="1"/>
        <v>27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108</v>
      </c>
      <c r="N8" s="26">
        <f t="shared" si="3"/>
        <v>27</v>
      </c>
      <c r="O8" s="29" t="s">
        <v>40</v>
      </c>
      <c r="P8" s="26">
        <v>60.4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101</v>
      </c>
      <c r="G10" s="10">
        <f t="shared" si="1"/>
        <v>5.0500000000000007</v>
      </c>
      <c r="I10" s="19">
        <v>5</v>
      </c>
      <c r="J10" s="25">
        <v>10</v>
      </c>
      <c r="K10" s="26">
        <f t="shared" si="2"/>
        <v>50</v>
      </c>
      <c r="L10" s="20">
        <v>0.05</v>
      </c>
      <c r="M10" s="25">
        <v>94</v>
      </c>
      <c r="N10" s="26">
        <f t="shared" si="3"/>
        <v>4.7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2</v>
      </c>
      <c r="N11" s="28">
        <f t="shared" si="3"/>
        <v>0.02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25</v>
      </c>
      <c r="E12" s="53">
        <v>0</v>
      </c>
      <c r="F12" s="54"/>
      <c r="G12" s="2">
        <f>SUM(G6:G11)</f>
        <v>131.59</v>
      </c>
      <c r="I12" s="55" t="s">
        <v>6</v>
      </c>
      <c r="J12" s="56"/>
      <c r="K12" s="34">
        <f>SUM(K6:K11)</f>
        <v>150</v>
      </c>
      <c r="L12" s="55">
        <v>0</v>
      </c>
      <c r="M12" s="56"/>
      <c r="N12" s="32">
        <f>SUM(N6:N11)</f>
        <v>113.22</v>
      </c>
      <c r="O12" s="33" t="s">
        <v>6</v>
      </c>
      <c r="P12" s="32">
        <f>SUM(P6:P11)</f>
        <v>109.38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156.59</v>
      </c>
      <c r="F13" s="58"/>
      <c r="G13" s="59"/>
      <c r="I13" s="68" t="s">
        <v>15</v>
      </c>
      <c r="J13" s="69"/>
      <c r="K13" s="69"/>
      <c r="L13" s="72">
        <f>K12+N12</f>
        <v>263.22000000000003</v>
      </c>
      <c r="M13" s="72"/>
      <c r="N13" s="72"/>
      <c r="O13" s="75" t="s">
        <v>14</v>
      </c>
      <c r="P13" s="76"/>
      <c r="Q13" s="76">
        <f>P12-R12</f>
        <v>106.63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156.59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263.22000000000003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41697-F98D-4B49-A9F9-703249060BB9}">
  <sheetPr codeName="Hoja135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68</v>
      </c>
      <c r="G6" s="9">
        <f>E6*F6</f>
        <v>68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68</v>
      </c>
      <c r="N6" s="24">
        <f>L6*M6</f>
        <v>68</v>
      </c>
      <c r="O6" s="29" t="s">
        <v>16</v>
      </c>
      <c r="P6" s="26">
        <f>'[1]VIERNES 26-04-2024'!$E$31</f>
        <v>140.24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63</v>
      </c>
      <c r="G7" s="10">
        <f t="shared" ref="G7:G11" si="1">E7*F7</f>
        <v>31.5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63</v>
      </c>
      <c r="N7" s="26">
        <f t="shared" ref="N7:N11" si="3">L7*M7</f>
        <v>31.5</v>
      </c>
      <c r="O7" s="29" t="s">
        <v>18</v>
      </c>
      <c r="P7" s="26">
        <f>'[1]VIERNES 26-04-2024'!$I$21</f>
        <v>0</v>
      </c>
      <c r="Q7" s="29" t="s">
        <v>20</v>
      </c>
      <c r="R7" s="26">
        <v>305</v>
      </c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109</v>
      </c>
      <c r="G8" s="10">
        <f t="shared" si="1"/>
        <v>27.25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108</v>
      </c>
      <c r="N8" s="26">
        <f t="shared" si="3"/>
        <v>27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9</v>
      </c>
      <c r="D10" s="10">
        <f t="shared" si="0"/>
        <v>45</v>
      </c>
      <c r="E10" s="12">
        <v>0.05</v>
      </c>
      <c r="F10" s="7">
        <v>100</v>
      </c>
      <c r="G10" s="10">
        <f t="shared" si="1"/>
        <v>5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101</v>
      </c>
      <c r="N10" s="26">
        <f t="shared" si="3"/>
        <v>5.0500000000000007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0</v>
      </c>
      <c r="G11" s="11">
        <f t="shared" si="1"/>
        <v>0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195</v>
      </c>
      <c r="E12" s="53">
        <v>0</v>
      </c>
      <c r="F12" s="54"/>
      <c r="G12" s="2">
        <f>SUM(G6:G11)</f>
        <v>131.85</v>
      </c>
      <c r="I12" s="55" t="s">
        <v>6</v>
      </c>
      <c r="J12" s="56"/>
      <c r="K12" s="34">
        <f>SUM(K6:K11)</f>
        <v>25</v>
      </c>
      <c r="L12" s="55">
        <v>0</v>
      </c>
      <c r="M12" s="56"/>
      <c r="N12" s="32">
        <f>SUM(N6:N11)</f>
        <v>131.59</v>
      </c>
      <c r="O12" s="33" t="s">
        <v>6</v>
      </c>
      <c r="P12" s="32">
        <f>SUM(P6:P11)</f>
        <v>140.24</v>
      </c>
      <c r="Q12" s="33" t="s">
        <v>6</v>
      </c>
      <c r="R12" s="32">
        <f>SUM(R6:R11)</f>
        <v>310.5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326.85000000000002</v>
      </c>
      <c r="F13" s="58"/>
      <c r="G13" s="59"/>
      <c r="I13" s="68" t="s">
        <v>15</v>
      </c>
      <c r="J13" s="69"/>
      <c r="K13" s="69"/>
      <c r="L13" s="72">
        <f>K12+N12</f>
        <v>156.59</v>
      </c>
      <c r="M13" s="72"/>
      <c r="N13" s="72"/>
      <c r="O13" s="75" t="s">
        <v>14</v>
      </c>
      <c r="P13" s="76"/>
      <c r="Q13" s="76">
        <f>P12-R12</f>
        <v>-170.26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326.85000000000002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156.59000000000003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DA3AC-D326-4C0B-A311-DCB55DD2D4C5}">
  <sheetPr codeName="Hoja136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60</v>
      </c>
      <c r="G6" s="9">
        <f>E6*F6</f>
        <v>60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68</v>
      </c>
      <c r="N6" s="24">
        <f>L6*M6</f>
        <v>68</v>
      </c>
      <c r="O6" s="29" t="s">
        <v>16</v>
      </c>
      <c r="P6" s="26">
        <f>'[1]JUEVES 25-04-2024'!$E$31</f>
        <v>26.599999999999998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61</v>
      </c>
      <c r="G7" s="10">
        <f t="shared" ref="G7:G11" si="1">E7*F7</f>
        <v>30.5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63</v>
      </c>
      <c r="N7" s="26">
        <f t="shared" ref="N7:N11" si="3">L7*M7</f>
        <v>31.5</v>
      </c>
      <c r="O7" s="29" t="s">
        <v>18</v>
      </c>
      <c r="P7" s="26">
        <f>'[1]JUEVES 25-04-2024'!$I$21</f>
        <v>0</v>
      </c>
      <c r="Q7" s="29" t="s">
        <v>49</v>
      </c>
      <c r="R7" s="26">
        <v>0.5</v>
      </c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112</v>
      </c>
      <c r="G8" s="10">
        <f t="shared" si="1"/>
        <v>28</v>
      </c>
      <c r="H8" s="15">
        <f>H7+H6</f>
        <v>172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109</v>
      </c>
      <c r="N8" s="26">
        <f t="shared" si="3"/>
        <v>27.25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8</v>
      </c>
      <c r="D10" s="10">
        <f t="shared" si="0"/>
        <v>40</v>
      </c>
      <c r="E10" s="12">
        <v>0.05</v>
      </c>
      <c r="F10" s="7">
        <v>100</v>
      </c>
      <c r="G10" s="10">
        <f t="shared" si="1"/>
        <v>5</v>
      </c>
      <c r="I10" s="19">
        <v>5</v>
      </c>
      <c r="J10" s="25">
        <v>9</v>
      </c>
      <c r="K10" s="26">
        <f t="shared" si="2"/>
        <v>45</v>
      </c>
      <c r="L10" s="20">
        <v>0.05</v>
      </c>
      <c r="M10" s="25">
        <v>100</v>
      </c>
      <c r="N10" s="26">
        <f t="shared" si="3"/>
        <v>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0</v>
      </c>
      <c r="G11" s="11">
        <f t="shared" si="1"/>
        <v>0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0</v>
      </c>
      <c r="N11" s="28">
        <f t="shared" si="3"/>
        <v>0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180</v>
      </c>
      <c r="E12" s="53">
        <v>0</v>
      </c>
      <c r="F12" s="54"/>
      <c r="G12" s="2">
        <f>SUM(G6:G11)</f>
        <v>123.5</v>
      </c>
      <c r="I12" s="55" t="s">
        <v>6</v>
      </c>
      <c r="J12" s="56"/>
      <c r="K12" s="34">
        <f>SUM(K6:K11)</f>
        <v>195</v>
      </c>
      <c r="L12" s="55">
        <v>0</v>
      </c>
      <c r="M12" s="56"/>
      <c r="N12" s="32">
        <f>SUM(N6:N11)</f>
        <v>131.85</v>
      </c>
      <c r="O12" s="33" t="s">
        <v>6</v>
      </c>
      <c r="P12" s="32">
        <f>SUM(P6:P11)</f>
        <v>26.599999999999998</v>
      </c>
      <c r="Q12" s="33" t="s">
        <v>6</v>
      </c>
      <c r="R12" s="32">
        <f>SUM(R6:R11)</f>
        <v>3.25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303.5</v>
      </c>
      <c r="F13" s="58"/>
      <c r="G13" s="59"/>
      <c r="I13" s="68" t="s">
        <v>15</v>
      </c>
      <c r="J13" s="69"/>
      <c r="K13" s="69"/>
      <c r="L13" s="72">
        <f>K12+N12</f>
        <v>326.85000000000002</v>
      </c>
      <c r="M13" s="72"/>
      <c r="N13" s="72"/>
      <c r="O13" s="75" t="s">
        <v>14</v>
      </c>
      <c r="P13" s="76"/>
      <c r="Q13" s="76">
        <f>P12-R12</f>
        <v>23.349999999999998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303.5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326.85000000000002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55A05-7DB1-4EFA-A358-A0D09E633605}">
  <sheetPr codeName="Hoja137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68</v>
      </c>
      <c r="G6" s="9">
        <f>E6*F6</f>
        <v>68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60</v>
      </c>
      <c r="N6" s="24">
        <f>L6*M6</f>
        <v>60</v>
      </c>
      <c r="O6" s="29" t="s">
        <v>16</v>
      </c>
      <c r="P6" s="26">
        <f>'[1]MIERCOLES 24-04-2024'!$E$31</f>
        <v>106.71000000000001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64</v>
      </c>
      <c r="G7" s="10">
        <f t="shared" ref="G7:G11" si="1">E7*F7</f>
        <v>32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61</v>
      </c>
      <c r="N7" s="26">
        <f t="shared" ref="N7:N11" si="3">L7*M7</f>
        <v>30.5</v>
      </c>
      <c r="O7" s="29" t="s">
        <v>18</v>
      </c>
      <c r="P7" s="26">
        <f>'[1]MIERCOLES 24-04-2024'!$I$21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114</v>
      </c>
      <c r="G8" s="10">
        <f t="shared" si="1"/>
        <v>28.5</v>
      </c>
      <c r="H8" s="15">
        <f>H7+H6</f>
        <v>172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112</v>
      </c>
      <c r="N8" s="26">
        <f t="shared" si="3"/>
        <v>28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120</v>
      </c>
      <c r="G10" s="10">
        <f t="shared" si="1"/>
        <v>6</v>
      </c>
      <c r="I10" s="19">
        <v>5</v>
      </c>
      <c r="J10" s="25">
        <v>8</v>
      </c>
      <c r="K10" s="26">
        <f t="shared" si="2"/>
        <v>40</v>
      </c>
      <c r="L10" s="20">
        <v>0.05</v>
      </c>
      <c r="M10" s="25">
        <v>100</v>
      </c>
      <c r="N10" s="26">
        <f t="shared" si="3"/>
        <v>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0</v>
      </c>
      <c r="N11" s="28">
        <f t="shared" si="3"/>
        <v>0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65</v>
      </c>
      <c r="E12" s="53">
        <v>0</v>
      </c>
      <c r="F12" s="54"/>
      <c r="G12" s="2">
        <f>SUM(G6:G11)</f>
        <v>134.54</v>
      </c>
      <c r="I12" s="55" t="s">
        <v>6</v>
      </c>
      <c r="J12" s="56"/>
      <c r="K12" s="34">
        <f>SUM(K6:K11)</f>
        <v>180</v>
      </c>
      <c r="L12" s="55">
        <v>0</v>
      </c>
      <c r="M12" s="56"/>
      <c r="N12" s="32">
        <f>SUM(N6:N11)</f>
        <v>123.5</v>
      </c>
      <c r="O12" s="33" t="s">
        <v>6</v>
      </c>
      <c r="P12" s="32">
        <f>SUM(P6:P11)</f>
        <v>106.71000000000001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199.54</v>
      </c>
      <c r="F13" s="58"/>
      <c r="G13" s="59"/>
      <c r="I13" s="68" t="s">
        <v>15</v>
      </c>
      <c r="J13" s="69"/>
      <c r="K13" s="69"/>
      <c r="L13" s="72">
        <f>K12+N12</f>
        <v>303.5</v>
      </c>
      <c r="M13" s="72"/>
      <c r="N13" s="72"/>
      <c r="O13" s="75" t="s">
        <v>14</v>
      </c>
      <c r="P13" s="76"/>
      <c r="Q13" s="76">
        <f>P12-R12</f>
        <v>103.96000000000001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199.54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303.5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920CB-6623-4CC0-9B2D-B890FA8CB068}">
  <sheetPr codeName="Hoja138"/>
  <dimension ref="B2:R28"/>
  <sheetViews>
    <sheetView topLeftCell="H1" zoomScaleNormal="100" workbookViewId="0">
      <selection activeCell="Q8" sqref="Q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31</v>
      </c>
      <c r="G6" s="9">
        <f>E6*F6</f>
        <v>31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68</v>
      </c>
      <c r="N6" s="24">
        <f>L6*M6</f>
        <v>68</v>
      </c>
      <c r="O6" s="29" t="s">
        <v>16</v>
      </c>
      <c r="P6" s="26">
        <f>'[1]MARTES 23-04-2024'!$E$31</f>
        <v>141.08999999999997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14</v>
      </c>
      <c r="G7" s="10">
        <f t="shared" ref="G7:G11" si="1">E7*F7</f>
        <v>7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64</v>
      </c>
      <c r="N7" s="26">
        <f t="shared" ref="N7:N11" si="3">L7*M7</f>
        <v>32</v>
      </c>
      <c r="O7" s="29" t="s">
        <v>18</v>
      </c>
      <c r="P7" s="26">
        <f>'[1]MARTES 23-04-2024'!$I$21</f>
        <v>0</v>
      </c>
      <c r="Q7" s="29" t="s">
        <v>20</v>
      </c>
      <c r="R7" s="26">
        <v>600</v>
      </c>
    </row>
    <row r="8" spans="2:18" ht="24" customHeight="1" x14ac:dyDescent="0.25">
      <c r="B8" s="4">
        <v>20</v>
      </c>
      <c r="C8" s="7">
        <v>23</v>
      </c>
      <c r="D8" s="10">
        <f t="shared" si="0"/>
        <v>460</v>
      </c>
      <c r="E8" s="12">
        <v>0.25</v>
      </c>
      <c r="F8" s="7">
        <v>35</v>
      </c>
      <c r="G8" s="10">
        <f t="shared" si="1"/>
        <v>8.75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114</v>
      </c>
      <c r="N8" s="26">
        <f t="shared" si="3"/>
        <v>28.5</v>
      </c>
      <c r="O8" s="29" t="s">
        <v>3</v>
      </c>
      <c r="P8" s="26">
        <v>85</v>
      </c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143</v>
      </c>
      <c r="G10" s="10">
        <f t="shared" si="1"/>
        <v>7.15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120</v>
      </c>
      <c r="N10" s="26">
        <f t="shared" si="3"/>
        <v>6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525</v>
      </c>
      <c r="E12" s="53">
        <v>0</v>
      </c>
      <c r="F12" s="54"/>
      <c r="G12" s="2">
        <f>SUM(G6:G11)</f>
        <v>53.949999999999996</v>
      </c>
      <c r="I12" s="55" t="s">
        <v>6</v>
      </c>
      <c r="J12" s="56"/>
      <c r="K12" s="34">
        <f>SUM(K6:K11)</f>
        <v>65</v>
      </c>
      <c r="L12" s="55">
        <v>0</v>
      </c>
      <c r="M12" s="56"/>
      <c r="N12" s="32">
        <f>SUM(N6:N11)</f>
        <v>134.54</v>
      </c>
      <c r="O12" s="33" t="s">
        <v>6</v>
      </c>
      <c r="P12" s="32">
        <f>SUM(P6:P11)</f>
        <v>226.08999999999997</v>
      </c>
      <c r="Q12" s="33" t="s">
        <v>6</v>
      </c>
      <c r="R12" s="32">
        <f>SUM(R6:R11)</f>
        <v>605.5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578.95000000000005</v>
      </c>
      <c r="F13" s="58"/>
      <c r="G13" s="59"/>
      <c r="I13" s="68" t="s">
        <v>15</v>
      </c>
      <c r="J13" s="69"/>
      <c r="K13" s="69"/>
      <c r="L13" s="72">
        <f>K12+N12</f>
        <v>199.54</v>
      </c>
      <c r="M13" s="72"/>
      <c r="N13" s="72"/>
      <c r="O13" s="75" t="s">
        <v>14</v>
      </c>
      <c r="P13" s="76"/>
      <c r="Q13" s="76">
        <f>P12-R12</f>
        <v>-379.41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578.95000000000005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199.54000000000002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47FC9-AD56-49FC-AC51-A3CA86EE20A6}">
  <sheetPr codeName="Hoja139"/>
  <dimension ref="B2:R28"/>
  <sheetViews>
    <sheetView topLeftCell="H1" zoomScaleNormal="100" workbookViewId="0">
      <selection activeCell="M6" sqref="M6: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34</v>
      </c>
      <c r="G6" s="9">
        <f>E6*F6</f>
        <v>34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31</v>
      </c>
      <c r="N6" s="24">
        <f>L6*M6</f>
        <v>31</v>
      </c>
      <c r="O6" s="29" t="s">
        <v>16</v>
      </c>
      <c r="P6" s="26">
        <f>'[1]LUNES 22-04-2024'!$E$31</f>
        <v>33.200000000000003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13</v>
      </c>
      <c r="G7" s="10">
        <f t="shared" ref="G7:G11" si="1">E7*F7</f>
        <v>6.5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14</v>
      </c>
      <c r="N7" s="26">
        <f t="shared" ref="N7:N11" si="3">L7*M7</f>
        <v>7</v>
      </c>
      <c r="O7" s="29" t="s">
        <v>18</v>
      </c>
      <c r="P7" s="26">
        <f>'[1]LUNES 22-04-2024'!$I$21</f>
        <v>0</v>
      </c>
      <c r="Q7" s="29" t="s">
        <v>44</v>
      </c>
      <c r="R7" s="26">
        <v>2.4</v>
      </c>
    </row>
    <row r="8" spans="2:18" ht="24" customHeight="1" x14ac:dyDescent="0.25">
      <c r="B8" s="4">
        <v>20</v>
      </c>
      <c r="C8" s="7">
        <v>18</v>
      </c>
      <c r="D8" s="10">
        <f t="shared" si="0"/>
        <v>360</v>
      </c>
      <c r="E8" s="12">
        <v>0.25</v>
      </c>
      <c r="F8" s="7">
        <v>32</v>
      </c>
      <c r="G8" s="10">
        <f t="shared" si="1"/>
        <v>8</v>
      </c>
      <c r="H8" s="15">
        <f>H7+H6</f>
        <v>172</v>
      </c>
      <c r="I8" s="19">
        <v>20</v>
      </c>
      <c r="J8" s="25">
        <v>23</v>
      </c>
      <c r="K8" s="26">
        <f t="shared" si="2"/>
        <v>460</v>
      </c>
      <c r="L8" s="20">
        <v>0.25</v>
      </c>
      <c r="M8" s="25">
        <v>35</v>
      </c>
      <c r="N8" s="26">
        <f t="shared" si="3"/>
        <v>8.75</v>
      </c>
      <c r="O8" s="29" t="s">
        <v>48</v>
      </c>
      <c r="P8" s="26">
        <v>80</v>
      </c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5</v>
      </c>
      <c r="D10" s="10">
        <f t="shared" si="0"/>
        <v>25</v>
      </c>
      <c r="E10" s="12">
        <v>0.05</v>
      </c>
      <c r="F10" s="7">
        <v>145</v>
      </c>
      <c r="G10" s="10">
        <f t="shared" si="1"/>
        <v>7.25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143</v>
      </c>
      <c r="N10" s="26">
        <f t="shared" si="3"/>
        <v>7.15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415</v>
      </c>
      <c r="E12" s="53">
        <v>0</v>
      </c>
      <c r="F12" s="54"/>
      <c r="G12" s="2">
        <f>SUM(G6:G11)</f>
        <v>55.9</v>
      </c>
      <c r="I12" s="55" t="s">
        <v>6</v>
      </c>
      <c r="J12" s="56"/>
      <c r="K12" s="34">
        <f>SUM(K6:K11)</f>
        <v>525</v>
      </c>
      <c r="L12" s="55">
        <v>0</v>
      </c>
      <c r="M12" s="56"/>
      <c r="N12" s="32">
        <f>SUM(N6:N11)</f>
        <v>53.949999999999996</v>
      </c>
      <c r="O12" s="33" t="s">
        <v>6</v>
      </c>
      <c r="P12" s="32">
        <f>SUM(P6:P11)</f>
        <v>113.2</v>
      </c>
      <c r="Q12" s="33" t="s">
        <v>6</v>
      </c>
      <c r="R12" s="32">
        <f>SUM(R6:R11)</f>
        <v>5.15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470.9</v>
      </c>
      <c r="F13" s="58"/>
      <c r="G13" s="59"/>
      <c r="I13" s="68" t="s">
        <v>15</v>
      </c>
      <c r="J13" s="69"/>
      <c r="K13" s="69"/>
      <c r="L13" s="72">
        <f>K12+N12</f>
        <v>578.95000000000005</v>
      </c>
      <c r="M13" s="72"/>
      <c r="N13" s="72"/>
      <c r="O13" s="75" t="s">
        <v>14</v>
      </c>
      <c r="P13" s="76"/>
      <c r="Q13" s="76">
        <f>P12-R12</f>
        <v>108.05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470.9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578.94999999999993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0A33-A3DA-4168-AFB1-B6818F553EFE}">
  <sheetPr codeName="Hoja140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28</v>
      </c>
      <c r="G6" s="9">
        <f>E6*F6</f>
        <v>28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34</v>
      </c>
      <c r="N6" s="24">
        <f>L6*M6</f>
        <v>34</v>
      </c>
      <c r="O6" s="29" t="s">
        <v>16</v>
      </c>
      <c r="P6" s="26">
        <f>'[1]VIERNES 19-04-2024'!$E$31</f>
        <v>98.17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12</v>
      </c>
      <c r="G7" s="10">
        <f t="shared" ref="G7:G11" si="1">E7*F7</f>
        <v>6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13</v>
      </c>
      <c r="N7" s="26">
        <f t="shared" ref="N7:N11" si="3">L7*M7</f>
        <v>6.5</v>
      </c>
      <c r="O7" s="29" t="s">
        <v>18</v>
      </c>
      <c r="P7" s="26">
        <f>'[1]VIERNES 19-04-2024'!$I$21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15</v>
      </c>
      <c r="D8" s="10">
        <f t="shared" si="0"/>
        <v>300</v>
      </c>
      <c r="E8" s="12">
        <v>0.25</v>
      </c>
      <c r="F8" s="7">
        <v>42</v>
      </c>
      <c r="G8" s="10">
        <f t="shared" si="1"/>
        <v>10.5</v>
      </c>
      <c r="H8" s="15">
        <f>H7+H6</f>
        <v>172</v>
      </c>
      <c r="I8" s="19">
        <v>20</v>
      </c>
      <c r="J8" s="25">
        <v>18</v>
      </c>
      <c r="K8" s="26">
        <f t="shared" si="2"/>
        <v>360</v>
      </c>
      <c r="L8" s="20">
        <v>0.25</v>
      </c>
      <c r="M8" s="25">
        <v>32</v>
      </c>
      <c r="N8" s="26">
        <f t="shared" si="3"/>
        <v>8</v>
      </c>
      <c r="O8" s="29" t="s">
        <v>26</v>
      </c>
      <c r="P8" s="26">
        <v>17.7</v>
      </c>
      <c r="Q8" s="29"/>
      <c r="R8" s="26"/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3</v>
      </c>
      <c r="G9" s="10">
        <f t="shared" si="1"/>
        <v>0.30000000000000004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159</v>
      </c>
      <c r="G10" s="10">
        <f t="shared" si="1"/>
        <v>7.95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145</v>
      </c>
      <c r="N10" s="26">
        <f t="shared" si="3"/>
        <v>7.25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</v>
      </c>
      <c r="G11" s="11">
        <f t="shared" si="1"/>
        <v>0.03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390</v>
      </c>
      <c r="E12" s="53">
        <v>0</v>
      </c>
      <c r="F12" s="54"/>
      <c r="G12" s="2">
        <f>SUM(G6:G11)</f>
        <v>52.78</v>
      </c>
      <c r="I12" s="55" t="s">
        <v>6</v>
      </c>
      <c r="J12" s="56"/>
      <c r="K12" s="34">
        <f>SUM(K6:K11)</f>
        <v>415</v>
      </c>
      <c r="L12" s="55">
        <v>0</v>
      </c>
      <c r="M12" s="56"/>
      <c r="N12" s="32">
        <f>SUM(N6:N11)</f>
        <v>55.9</v>
      </c>
      <c r="O12" s="33" t="s">
        <v>6</v>
      </c>
      <c r="P12" s="32">
        <f>SUM(P6:P11)</f>
        <v>115.87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442.78</v>
      </c>
      <c r="F13" s="58"/>
      <c r="G13" s="59"/>
      <c r="I13" s="68" t="s">
        <v>15</v>
      </c>
      <c r="J13" s="69"/>
      <c r="K13" s="69"/>
      <c r="L13" s="72">
        <f>K12+N12</f>
        <v>470.9</v>
      </c>
      <c r="M13" s="72"/>
      <c r="N13" s="72"/>
      <c r="O13" s="75" t="s">
        <v>14</v>
      </c>
      <c r="P13" s="76"/>
      <c r="Q13" s="76">
        <f>P12-R12</f>
        <v>28.120000000000005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442.78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470.9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C5283-811C-49AC-8E07-6522BFA5A17B}">
  <dimension ref="B2:R28"/>
  <sheetViews>
    <sheetView topLeftCell="H1" zoomScaleNormal="100" workbookViewId="0">
      <selection activeCell="C8" sqref="C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19</v>
      </c>
      <c r="G6" s="9">
        <f>E6*F6</f>
        <v>19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'[1]MARTES 17-09-2024'!$E$31</f>
        <v>87.15000000000002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17-09-2024'!$I$21</f>
        <v>0</v>
      </c>
      <c r="Q7" s="29" t="s">
        <v>74</v>
      </c>
      <c r="R7" s="26">
        <v>0.95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10</v>
      </c>
      <c r="G8" s="10">
        <f t="shared" si="1"/>
        <v>2.5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6</v>
      </c>
      <c r="N8" s="26">
        <f t="shared" si="3"/>
        <v>1.5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11</v>
      </c>
      <c r="G9" s="10">
        <f t="shared" si="1"/>
        <v>1.1000000000000001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10</v>
      </c>
      <c r="N9" s="26">
        <f t="shared" si="3"/>
        <v>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60</v>
      </c>
      <c r="G10" s="10">
        <f t="shared" si="1"/>
        <v>3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62</v>
      </c>
      <c r="N10" s="26">
        <f t="shared" si="3"/>
        <v>3.1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60</v>
      </c>
      <c r="G11" s="11">
        <f t="shared" si="1"/>
        <v>0.6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55</v>
      </c>
      <c r="N11" s="28">
        <f t="shared" si="3"/>
        <v>0.55000000000000004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0</v>
      </c>
      <c r="E12" s="53" t="s">
        <v>53</v>
      </c>
      <c r="F12" s="54"/>
      <c r="G12" s="2">
        <f>SUM(G6:G11)</f>
        <v>27.700000000000003</v>
      </c>
      <c r="I12" s="55" t="s">
        <v>6</v>
      </c>
      <c r="J12" s="56"/>
      <c r="K12" s="34">
        <f>SUM(K6:K11)</f>
        <v>90</v>
      </c>
      <c r="L12" s="55" t="s">
        <v>55</v>
      </c>
      <c r="M12" s="56"/>
      <c r="N12" s="32">
        <f>SUM(N6:N11)</f>
        <v>21.150000000000002</v>
      </c>
      <c r="O12" s="33" t="s">
        <v>6</v>
      </c>
      <c r="P12" s="32">
        <f>SUM(P6:P11)</f>
        <v>87.15000000000002</v>
      </c>
      <c r="Q12" s="33" t="s">
        <v>6</v>
      </c>
      <c r="R12" s="32">
        <f>SUM(R6:R11)</f>
        <v>3.7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27.700000000000003</v>
      </c>
      <c r="F13" s="58"/>
      <c r="G13" s="59"/>
      <c r="I13" s="68" t="s">
        <v>15</v>
      </c>
      <c r="J13" s="69"/>
      <c r="K13" s="69"/>
      <c r="L13" s="72">
        <f>K12+N12</f>
        <v>111.15</v>
      </c>
      <c r="M13" s="72"/>
      <c r="N13" s="72"/>
      <c r="O13" s="75" t="s">
        <v>14</v>
      </c>
      <c r="P13" s="76"/>
      <c r="Q13" s="76">
        <f>P12-R12</f>
        <v>83.450000000000017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27.700000000000003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111.15000000000002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F339-B2B5-4AB5-8BD7-4863443EAE02}">
  <sheetPr codeName="Hoja141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28</v>
      </c>
      <c r="N6" s="24">
        <f>L6*M6</f>
        <v>28</v>
      </c>
      <c r="O6" s="29" t="s">
        <v>16</v>
      </c>
      <c r="P6" s="26">
        <f>'[1]JUEVES 18-04-2024'!$E$31</f>
        <v>159.85000000000002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10</v>
      </c>
      <c r="G7" s="10">
        <f t="shared" ref="G7:G11" si="1">E7*F7</f>
        <v>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12</v>
      </c>
      <c r="N7" s="26">
        <f t="shared" ref="N7:N11" si="3">L7*M7</f>
        <v>6</v>
      </c>
      <c r="O7" s="29" t="s">
        <v>18</v>
      </c>
      <c r="P7" s="26">
        <f>'[1]JUEVES 18-04-2024'!$I$21</f>
        <v>0</v>
      </c>
      <c r="Q7" s="29"/>
      <c r="R7" s="26"/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66</v>
      </c>
      <c r="G8" s="10">
        <f t="shared" si="1"/>
        <v>16.5</v>
      </c>
      <c r="H8" s="15">
        <f>H7+H6</f>
        <v>172</v>
      </c>
      <c r="I8" s="19">
        <v>20</v>
      </c>
      <c r="J8" s="25">
        <v>15</v>
      </c>
      <c r="K8" s="26">
        <f t="shared" si="2"/>
        <v>300</v>
      </c>
      <c r="L8" s="20">
        <v>0.25</v>
      </c>
      <c r="M8" s="25">
        <v>42</v>
      </c>
      <c r="N8" s="26">
        <f t="shared" si="3"/>
        <v>10.5</v>
      </c>
      <c r="O8" s="29" t="s">
        <v>47</v>
      </c>
      <c r="P8" s="26">
        <v>163.25</v>
      </c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3</v>
      </c>
      <c r="N9" s="26">
        <f t="shared" si="3"/>
        <v>0.30000000000000004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162</v>
      </c>
      <c r="G10" s="10">
        <f t="shared" si="1"/>
        <v>8.1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159</v>
      </c>
      <c r="N10" s="26">
        <f t="shared" si="3"/>
        <v>7.95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</v>
      </c>
      <c r="G11" s="11">
        <f t="shared" si="1"/>
        <v>0.03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</v>
      </c>
      <c r="N11" s="28">
        <f t="shared" si="3"/>
        <v>0.03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90</v>
      </c>
      <c r="E12" s="53">
        <v>0</v>
      </c>
      <c r="F12" s="54"/>
      <c r="G12" s="2">
        <f>SUM(G6:G11)</f>
        <v>32.43</v>
      </c>
      <c r="I12" s="55" t="s">
        <v>6</v>
      </c>
      <c r="J12" s="56"/>
      <c r="K12" s="34">
        <f>SUM(K6:K11)</f>
        <v>390</v>
      </c>
      <c r="L12" s="55">
        <v>0</v>
      </c>
      <c r="M12" s="56"/>
      <c r="N12" s="32">
        <f>SUM(N6:N11)</f>
        <v>52.78</v>
      </c>
      <c r="O12" s="33" t="s">
        <v>6</v>
      </c>
      <c r="P12" s="32">
        <f>SUM(P6:P11)</f>
        <v>323.10000000000002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122.43</v>
      </c>
      <c r="F13" s="58"/>
      <c r="G13" s="59"/>
      <c r="I13" s="68" t="s">
        <v>15</v>
      </c>
      <c r="J13" s="69"/>
      <c r="K13" s="69"/>
      <c r="L13" s="72">
        <f>K12+N12</f>
        <v>442.78</v>
      </c>
      <c r="M13" s="72"/>
      <c r="N13" s="72"/>
      <c r="O13" s="75" t="s">
        <v>14</v>
      </c>
      <c r="P13" s="76"/>
      <c r="Q13" s="76">
        <f>P12-R12</f>
        <v>320.35000000000002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122.43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442.78000000000003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22982-5B71-422B-AF15-1FD03E6832C1}">
  <sheetPr codeName="Hoja142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4.9999999999954525E-3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22</v>
      </c>
      <c r="G6" s="9">
        <f>E6*F6</f>
        <v>22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'[1]MIERCOLES 17-04-2024'!$E$31</f>
        <v>131.36500000000001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40</v>
      </c>
      <c r="G7" s="10">
        <f t="shared" ref="G7:G11" si="1">E7*F7</f>
        <v>20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10</v>
      </c>
      <c r="N7" s="26">
        <f t="shared" ref="N7:N11" si="3">L7*M7</f>
        <v>5</v>
      </c>
      <c r="O7" s="29" t="s">
        <v>18</v>
      </c>
      <c r="P7" s="26">
        <f>'[1]MIERCOLES 17-04-2024'!$I$21</f>
        <v>0</v>
      </c>
      <c r="Q7" s="29" t="s">
        <v>20</v>
      </c>
      <c r="R7" s="26">
        <v>180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104</v>
      </c>
      <c r="G8" s="10">
        <f t="shared" si="1"/>
        <v>26</v>
      </c>
      <c r="H8" s="15">
        <f>H7+H6</f>
        <v>172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66</v>
      </c>
      <c r="N8" s="26">
        <f t="shared" si="3"/>
        <v>16.5</v>
      </c>
      <c r="O8" s="29" t="s">
        <v>35</v>
      </c>
      <c r="P8" s="26">
        <v>15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23</v>
      </c>
      <c r="G9" s="10">
        <f t="shared" si="1"/>
        <v>2.3000000000000003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8</v>
      </c>
      <c r="N9" s="26">
        <f t="shared" si="3"/>
        <v>0.8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170</v>
      </c>
      <c r="G10" s="10">
        <f t="shared" si="1"/>
        <v>8.5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162</v>
      </c>
      <c r="N10" s="26">
        <f t="shared" si="3"/>
        <v>8.1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</v>
      </c>
      <c r="N11" s="28">
        <f t="shared" si="3"/>
        <v>0.03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80</v>
      </c>
      <c r="E12" s="53">
        <v>0</v>
      </c>
      <c r="F12" s="54"/>
      <c r="G12" s="2">
        <f>SUM(G6:G11)</f>
        <v>78.81</v>
      </c>
      <c r="I12" s="55" t="s">
        <v>6</v>
      </c>
      <c r="J12" s="56"/>
      <c r="K12" s="34">
        <f>SUM(K6:K11)</f>
        <v>90</v>
      </c>
      <c r="L12" s="55">
        <v>0</v>
      </c>
      <c r="M12" s="56"/>
      <c r="N12" s="32">
        <f>SUM(N6:N11)</f>
        <v>32.43</v>
      </c>
      <c r="O12" s="33" t="s">
        <v>6</v>
      </c>
      <c r="P12" s="32">
        <f>SUM(P6:P11)</f>
        <v>146.36500000000001</v>
      </c>
      <c r="Q12" s="33" t="s">
        <v>6</v>
      </c>
      <c r="R12" s="32">
        <f>SUM(R6:R11)</f>
        <v>182.75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158.81</v>
      </c>
      <c r="F13" s="58"/>
      <c r="G13" s="59"/>
      <c r="I13" s="68" t="s">
        <v>15</v>
      </c>
      <c r="J13" s="69"/>
      <c r="K13" s="69"/>
      <c r="L13" s="72">
        <f>K12+N12</f>
        <v>122.43</v>
      </c>
      <c r="M13" s="72"/>
      <c r="N13" s="72"/>
      <c r="O13" s="75" t="s">
        <v>14</v>
      </c>
      <c r="P13" s="76"/>
      <c r="Q13" s="76">
        <f>P12-R12</f>
        <v>-36.384999999999991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158.81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122.42500000000001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5FDF1-63FD-4AEC-96DF-D8C53A022B8C}">
  <sheetPr codeName="Hoja143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22</v>
      </c>
      <c r="G6" s="9">
        <f>E6*F6</f>
        <v>22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22</v>
      </c>
      <c r="N6" s="24">
        <f>L6*M6</f>
        <v>22</v>
      </c>
      <c r="O6" s="29" t="s">
        <v>16</v>
      </c>
      <c r="P6" s="26">
        <f>'[1]MARTES 16-04-2024'!$E$31</f>
        <v>48.699999999999996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40</v>
      </c>
      <c r="G7" s="10">
        <f t="shared" ref="G7:G11" si="1">E7*F7</f>
        <v>20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40</v>
      </c>
      <c r="N7" s="26">
        <f t="shared" ref="N7:N11" si="3">L7*M7</f>
        <v>20</v>
      </c>
      <c r="O7" s="29" t="s">
        <v>18</v>
      </c>
      <c r="P7" s="26">
        <f>'[1]MARTES 16-04-2024'!$I$21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102</v>
      </c>
      <c r="G8" s="10">
        <f t="shared" si="1"/>
        <v>25.5</v>
      </c>
      <c r="H8" s="15">
        <f>H7+H6</f>
        <v>172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104</v>
      </c>
      <c r="N8" s="26">
        <f t="shared" si="3"/>
        <v>26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22</v>
      </c>
      <c r="G9" s="10">
        <f t="shared" si="1"/>
        <v>2.2000000000000002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23</v>
      </c>
      <c r="N9" s="26">
        <f t="shared" si="3"/>
        <v>2.3000000000000003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163</v>
      </c>
      <c r="G10" s="10">
        <f t="shared" si="1"/>
        <v>8.15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170</v>
      </c>
      <c r="N10" s="26">
        <f t="shared" si="3"/>
        <v>8.5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35</v>
      </c>
      <c r="E12" s="53">
        <v>0</v>
      </c>
      <c r="F12" s="54"/>
      <c r="G12" s="2">
        <f>SUM(G6:G11)</f>
        <v>77.860000000000014</v>
      </c>
      <c r="I12" s="55" t="s">
        <v>6</v>
      </c>
      <c r="J12" s="56"/>
      <c r="K12" s="34">
        <f>SUM(K6:K11)</f>
        <v>80</v>
      </c>
      <c r="L12" s="55">
        <v>0</v>
      </c>
      <c r="M12" s="56"/>
      <c r="N12" s="32">
        <f>SUM(N6:N11)</f>
        <v>78.81</v>
      </c>
      <c r="O12" s="33" t="s">
        <v>6</v>
      </c>
      <c r="P12" s="32">
        <f>SUM(P6:P11)</f>
        <v>48.699999999999996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112.86000000000001</v>
      </c>
      <c r="F13" s="58"/>
      <c r="G13" s="59"/>
      <c r="I13" s="68" t="s">
        <v>15</v>
      </c>
      <c r="J13" s="69"/>
      <c r="K13" s="69"/>
      <c r="L13" s="72">
        <f>K12+N12</f>
        <v>158.81</v>
      </c>
      <c r="M13" s="72"/>
      <c r="N13" s="72"/>
      <c r="O13" s="75" t="s">
        <v>14</v>
      </c>
      <c r="P13" s="76"/>
      <c r="Q13" s="76">
        <f>P12-R12</f>
        <v>45.949999999999996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112.86000000000001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158.81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FF473-8CF6-4811-8B4D-835B6EEA0416}">
  <sheetPr codeName="Hoja74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25</v>
      </c>
      <c r="G6" s="9">
        <f>E6*F6</f>
        <v>25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22</v>
      </c>
      <c r="N6" s="24">
        <f>L6*M6</f>
        <v>22</v>
      </c>
      <c r="O6" s="29" t="s">
        <v>16</v>
      </c>
      <c r="P6" s="26">
        <f>'[1]LUNES 15-04-2024'!$E$31</f>
        <v>69.140000000000015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40</v>
      </c>
      <c r="G7" s="10">
        <f t="shared" ref="G7:G11" si="1">E7*F7</f>
        <v>20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40</v>
      </c>
      <c r="N7" s="26">
        <f t="shared" ref="N7:N11" si="3">L7*M7</f>
        <v>20</v>
      </c>
      <c r="O7" s="29" t="s">
        <v>18</v>
      </c>
      <c r="P7" s="26">
        <f>'[1]LUNES 15-04-2024'!$I$21</f>
        <v>0</v>
      </c>
      <c r="Q7" s="29" t="s">
        <v>20</v>
      </c>
      <c r="R7" s="26">
        <v>60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103</v>
      </c>
      <c r="G8" s="10">
        <f t="shared" si="1"/>
        <v>25.75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102</v>
      </c>
      <c r="N8" s="26">
        <f t="shared" si="3"/>
        <v>25.5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23</v>
      </c>
      <c r="G9" s="10">
        <f t="shared" si="1"/>
        <v>2.3000000000000003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22</v>
      </c>
      <c r="N9" s="26">
        <f t="shared" si="3"/>
        <v>2.2000000000000002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168</v>
      </c>
      <c r="G10" s="10">
        <f t="shared" si="1"/>
        <v>8.4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163</v>
      </c>
      <c r="N10" s="26">
        <f t="shared" si="3"/>
        <v>8.15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2</v>
      </c>
      <c r="G11" s="11">
        <f t="shared" si="1"/>
        <v>0.02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25</v>
      </c>
      <c r="E12" s="53">
        <v>0</v>
      </c>
      <c r="F12" s="54"/>
      <c r="G12" s="2">
        <f>SUM(G6:G11)</f>
        <v>81.47</v>
      </c>
      <c r="I12" s="55" t="s">
        <v>6</v>
      </c>
      <c r="J12" s="56"/>
      <c r="K12" s="34">
        <f>SUM(K6:K11)</f>
        <v>35</v>
      </c>
      <c r="L12" s="55">
        <v>0</v>
      </c>
      <c r="M12" s="56"/>
      <c r="N12" s="32">
        <f>SUM(N6:N11)</f>
        <v>77.860000000000014</v>
      </c>
      <c r="O12" s="33" t="s">
        <v>6</v>
      </c>
      <c r="P12" s="32">
        <f>SUM(P6:P11)</f>
        <v>69.140000000000015</v>
      </c>
      <c r="Q12" s="33" t="s">
        <v>6</v>
      </c>
      <c r="R12" s="32">
        <f>SUM(R6:R11)</f>
        <v>62.75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106.47</v>
      </c>
      <c r="F13" s="58"/>
      <c r="G13" s="59"/>
      <c r="I13" s="68" t="s">
        <v>15</v>
      </c>
      <c r="J13" s="69"/>
      <c r="K13" s="69"/>
      <c r="L13" s="72">
        <f>K12+N12</f>
        <v>112.86000000000001</v>
      </c>
      <c r="M13" s="72"/>
      <c r="N13" s="72"/>
      <c r="O13" s="75" t="s">
        <v>14</v>
      </c>
      <c r="P13" s="76"/>
      <c r="Q13" s="76">
        <f>P12-R12</f>
        <v>6.3900000000000148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106.47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112.86000000000001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C2CD-4E0C-4EA6-9494-603DC8C512D3}">
  <sheetPr codeName="Hoja1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25</v>
      </c>
      <c r="N6" s="24">
        <f>L6*M6</f>
        <v>25</v>
      </c>
      <c r="O6" s="29" t="s">
        <v>16</v>
      </c>
      <c r="P6" s="26">
        <f>'[1]VIERNES 12-04-2024'!$E$31</f>
        <v>70.88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40</v>
      </c>
      <c r="N7" s="26">
        <f t="shared" ref="N7:N11" si="3">L7*M7</f>
        <v>20</v>
      </c>
      <c r="O7" s="29" t="s">
        <v>18</v>
      </c>
      <c r="P7" s="26">
        <f>'[1]VIERNES 12-04-2024'!$I$21</f>
        <v>0</v>
      </c>
      <c r="Q7" s="29" t="s">
        <v>20</v>
      </c>
      <c r="R7" s="26">
        <v>445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1</v>
      </c>
      <c r="G8" s="10">
        <f t="shared" si="1"/>
        <v>0.25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103</v>
      </c>
      <c r="N8" s="26">
        <f t="shared" si="3"/>
        <v>25.75</v>
      </c>
      <c r="O8" s="29" t="s">
        <v>43</v>
      </c>
      <c r="P8" s="26">
        <v>200</v>
      </c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23</v>
      </c>
      <c r="N9" s="26">
        <f t="shared" si="3"/>
        <v>2.3000000000000003</v>
      </c>
      <c r="O9" s="29" t="s">
        <v>3</v>
      </c>
      <c r="P9" s="26">
        <v>75</v>
      </c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162</v>
      </c>
      <c r="G10" s="10">
        <f t="shared" si="1"/>
        <v>8.1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168</v>
      </c>
      <c r="N10" s="26">
        <f t="shared" si="3"/>
        <v>8.4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2</v>
      </c>
      <c r="N11" s="28">
        <f t="shared" si="3"/>
        <v>0.02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200</v>
      </c>
      <c r="E12" s="53">
        <v>0</v>
      </c>
      <c r="F12" s="54"/>
      <c r="G12" s="2">
        <f>SUM(G6:G11)</f>
        <v>11.09</v>
      </c>
      <c r="I12" s="55" t="s">
        <v>6</v>
      </c>
      <c r="J12" s="56"/>
      <c r="K12" s="34">
        <f>SUM(K6:K11)</f>
        <v>25</v>
      </c>
      <c r="L12" s="55">
        <v>0</v>
      </c>
      <c r="M12" s="56"/>
      <c r="N12" s="32">
        <f>SUM(N6:N11)</f>
        <v>81.47</v>
      </c>
      <c r="O12" s="33" t="s">
        <v>6</v>
      </c>
      <c r="P12" s="32">
        <f>SUM(P6:P11)</f>
        <v>345.88</v>
      </c>
      <c r="Q12" s="33" t="s">
        <v>6</v>
      </c>
      <c r="R12" s="32">
        <f>SUM(R6:R11)</f>
        <v>450.5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211.09</v>
      </c>
      <c r="F13" s="58"/>
      <c r="G13" s="59"/>
      <c r="I13" s="68" t="s">
        <v>15</v>
      </c>
      <c r="J13" s="69"/>
      <c r="K13" s="69"/>
      <c r="L13" s="72">
        <f>K12+N12</f>
        <v>106.47</v>
      </c>
      <c r="M13" s="72"/>
      <c r="N13" s="72"/>
      <c r="O13" s="75" t="s">
        <v>14</v>
      </c>
      <c r="P13" s="76"/>
      <c r="Q13" s="76">
        <f>P12-R12</f>
        <v>-104.62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211.09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106.47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744C-61C4-429E-86DA-AE90AD0936F0}">
  <sheetPr codeName="Hoja2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9.9999999999624833E-3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'[1]JUEVES 11-04-2024'!$E$31</f>
        <v>163.85000000000002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'[1]JUEVES 11-04-2024'!$I$21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</v>
      </c>
      <c r="G8" s="10">
        <f t="shared" si="1"/>
        <v>2.25</v>
      </c>
      <c r="H8" s="15">
        <f>H7+H6</f>
        <v>172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1</v>
      </c>
      <c r="N8" s="26">
        <f t="shared" si="3"/>
        <v>0.25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31</v>
      </c>
      <c r="G9" s="10">
        <f t="shared" si="1"/>
        <v>3.1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2</v>
      </c>
      <c r="N9" s="26">
        <f t="shared" si="3"/>
        <v>0.2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172</v>
      </c>
      <c r="G10" s="10">
        <f t="shared" si="1"/>
        <v>8.6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163</v>
      </c>
      <c r="N10" s="26">
        <f t="shared" si="3"/>
        <v>8.15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0</v>
      </c>
      <c r="N11" s="28">
        <f t="shared" si="3"/>
        <v>0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35</v>
      </c>
      <c r="E12" s="53">
        <v>0</v>
      </c>
      <c r="F12" s="54"/>
      <c r="G12" s="2">
        <f>SUM(G6:G11)</f>
        <v>14.989999999999998</v>
      </c>
      <c r="I12" s="55" t="s">
        <v>6</v>
      </c>
      <c r="J12" s="56"/>
      <c r="K12" s="34">
        <f>SUM(K6:K11)</f>
        <v>200</v>
      </c>
      <c r="L12" s="55">
        <v>0</v>
      </c>
      <c r="M12" s="56"/>
      <c r="N12" s="32">
        <f>SUM(N6:N11)</f>
        <v>11.100000000000001</v>
      </c>
      <c r="O12" s="33" t="s">
        <v>6</v>
      </c>
      <c r="P12" s="32">
        <f>SUM(P6:P11)</f>
        <v>163.85000000000002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49.989999999999995</v>
      </c>
      <c r="F13" s="58"/>
      <c r="G13" s="59"/>
      <c r="I13" s="68" t="s">
        <v>15</v>
      </c>
      <c r="J13" s="69"/>
      <c r="K13" s="69"/>
      <c r="L13" s="72">
        <f>K12+N12</f>
        <v>211.1</v>
      </c>
      <c r="M13" s="72"/>
      <c r="N13" s="72"/>
      <c r="O13" s="75" t="s">
        <v>14</v>
      </c>
      <c r="P13" s="76"/>
      <c r="Q13" s="76">
        <f>P12-R12</f>
        <v>161.10000000000002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49.989999999999995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211.09000000000003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D3809-67A7-4DA7-9D44-7AB3F947E1C2}">
  <sheetPr codeName="Hoja3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9.9999999999909051E-3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'[1]MIERCOLES 10-04-2024'!$E$31</f>
        <v>13.14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10-04-2024'!$I$21</f>
        <v>0</v>
      </c>
      <c r="Q7" s="29" t="s">
        <v>20</v>
      </c>
      <c r="R7" s="26">
        <v>480</v>
      </c>
    </row>
    <row r="8" spans="2:18" ht="24" customHeight="1" x14ac:dyDescent="0.25">
      <c r="B8" s="4">
        <v>20</v>
      </c>
      <c r="C8" s="7">
        <v>22</v>
      </c>
      <c r="D8" s="10">
        <f t="shared" si="0"/>
        <v>440</v>
      </c>
      <c r="E8" s="12">
        <v>0.25</v>
      </c>
      <c r="F8" s="7">
        <v>12</v>
      </c>
      <c r="G8" s="10">
        <f t="shared" si="1"/>
        <v>3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</v>
      </c>
      <c r="N8" s="26">
        <f t="shared" si="3"/>
        <v>2.25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30</v>
      </c>
      <c r="G9" s="10">
        <f t="shared" si="1"/>
        <v>3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31</v>
      </c>
      <c r="N9" s="26">
        <f t="shared" si="3"/>
        <v>3.1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5</v>
      </c>
      <c r="D10" s="10">
        <f t="shared" si="0"/>
        <v>25</v>
      </c>
      <c r="E10" s="12">
        <v>0.05</v>
      </c>
      <c r="F10" s="7">
        <v>172</v>
      </c>
      <c r="G10" s="10">
        <f t="shared" si="1"/>
        <v>8.6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173</v>
      </c>
      <c r="N10" s="26">
        <f t="shared" si="3"/>
        <v>8.65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0</v>
      </c>
      <c r="G11" s="11">
        <f t="shared" si="1"/>
        <v>0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0</v>
      </c>
      <c r="N11" s="28">
        <f t="shared" si="3"/>
        <v>0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505</v>
      </c>
      <c r="E12" s="53">
        <v>0</v>
      </c>
      <c r="F12" s="54"/>
      <c r="G12" s="2">
        <f>SUM(G6:G11)</f>
        <v>14.6</v>
      </c>
      <c r="I12" s="55" t="s">
        <v>6</v>
      </c>
      <c r="J12" s="56"/>
      <c r="K12" s="34">
        <f>SUM(K6:K11)</f>
        <v>35</v>
      </c>
      <c r="L12" s="55">
        <v>0</v>
      </c>
      <c r="M12" s="56"/>
      <c r="N12" s="32">
        <f>SUM(N6:N11)</f>
        <v>15</v>
      </c>
      <c r="O12" s="33" t="s">
        <v>6</v>
      </c>
      <c r="P12" s="32">
        <f>SUM(P6:P11)</f>
        <v>13.14</v>
      </c>
      <c r="Q12" s="33" t="s">
        <v>6</v>
      </c>
      <c r="R12" s="32">
        <f>SUM(R6:R11)</f>
        <v>482.75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519.6</v>
      </c>
      <c r="F13" s="58"/>
      <c r="G13" s="59"/>
      <c r="I13" s="68" t="s">
        <v>15</v>
      </c>
      <c r="J13" s="69"/>
      <c r="K13" s="69"/>
      <c r="L13" s="72">
        <f>K12+N12</f>
        <v>50</v>
      </c>
      <c r="M13" s="72"/>
      <c r="N13" s="72"/>
      <c r="O13" s="75" t="s">
        <v>14</v>
      </c>
      <c r="P13" s="76"/>
      <c r="Q13" s="76">
        <f>P12-R12</f>
        <v>-469.61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519.6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49.990000000000009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9E49-EF15-4266-9941-3FF1B14E25BE}">
  <sheetPr codeName="Hoja4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8</v>
      </c>
      <c r="G6" s="9">
        <f>E6*F6</f>
        <v>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'[1]MARTES 09-04-2024'!$E$31</f>
        <v>242.9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09-04-2024'!$I$21</f>
        <v>0</v>
      </c>
      <c r="Q7" s="29"/>
      <c r="R7" s="26"/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37</v>
      </c>
      <c r="G8" s="10">
        <f t="shared" si="1"/>
        <v>9.25</v>
      </c>
      <c r="H8" s="15">
        <f>H7+H6</f>
        <v>172</v>
      </c>
      <c r="I8" s="19">
        <v>20</v>
      </c>
      <c r="J8" s="25">
        <v>22</v>
      </c>
      <c r="K8" s="26">
        <f t="shared" si="2"/>
        <v>440</v>
      </c>
      <c r="L8" s="20">
        <v>0.25</v>
      </c>
      <c r="M8" s="25">
        <v>12</v>
      </c>
      <c r="N8" s="26">
        <f t="shared" si="3"/>
        <v>3</v>
      </c>
      <c r="O8" s="29" t="s">
        <v>46</v>
      </c>
      <c r="P8" s="26">
        <v>80</v>
      </c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32</v>
      </c>
      <c r="G9" s="10">
        <f t="shared" si="1"/>
        <v>3.2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30</v>
      </c>
      <c r="N9" s="26">
        <f t="shared" si="3"/>
        <v>3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170</v>
      </c>
      <c r="G10" s="10">
        <f t="shared" si="1"/>
        <v>8.5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172</v>
      </c>
      <c r="N10" s="26">
        <f t="shared" si="3"/>
        <v>8.6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0</v>
      </c>
      <c r="G11" s="11">
        <f t="shared" si="1"/>
        <v>0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0</v>
      </c>
      <c r="N11" s="28">
        <f t="shared" si="3"/>
        <v>0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170</v>
      </c>
      <c r="E12" s="53">
        <v>0</v>
      </c>
      <c r="F12" s="54"/>
      <c r="G12" s="2">
        <f>SUM(G6:G11)</f>
        <v>29.45</v>
      </c>
      <c r="I12" s="55" t="s">
        <v>6</v>
      </c>
      <c r="J12" s="56"/>
      <c r="K12" s="34">
        <f>SUM(K6:K11)</f>
        <v>505</v>
      </c>
      <c r="L12" s="55">
        <v>0</v>
      </c>
      <c r="M12" s="56"/>
      <c r="N12" s="32">
        <f>SUM(N6:N11)</f>
        <v>14.6</v>
      </c>
      <c r="O12" s="33" t="s">
        <v>6</v>
      </c>
      <c r="P12" s="32">
        <f>SUM(P6:P11)</f>
        <v>322.89999999999998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199.45</v>
      </c>
      <c r="F13" s="58"/>
      <c r="G13" s="59"/>
      <c r="I13" s="68" t="s">
        <v>15</v>
      </c>
      <c r="J13" s="69"/>
      <c r="K13" s="69"/>
      <c r="L13" s="72">
        <f>K12+N12</f>
        <v>519.6</v>
      </c>
      <c r="M13" s="72"/>
      <c r="N13" s="72"/>
      <c r="O13" s="75" t="s">
        <v>14</v>
      </c>
      <c r="P13" s="76"/>
      <c r="Q13" s="76">
        <f>P12-R12</f>
        <v>320.14999999999998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199.45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519.59999999999991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8F1FD-A55C-46E9-8001-ABBB081E5F63}">
  <sheetPr codeName="Hoja5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14</v>
      </c>
      <c r="G6" s="9">
        <f>E6*F6</f>
        <v>14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8</v>
      </c>
      <c r="N6" s="24">
        <f>L6*M6</f>
        <v>8</v>
      </c>
      <c r="O6" s="29" t="s">
        <v>16</v>
      </c>
      <c r="P6" s="26">
        <f>'[1]LUNES 08-04-2024'!$E$31</f>
        <v>120.64999999999999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'[1]LUNES 08-04-2024'!$I$21</f>
        <v>0</v>
      </c>
      <c r="Q7" s="29" t="s">
        <v>44</v>
      </c>
      <c r="R7" s="26">
        <v>2.4</v>
      </c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48</v>
      </c>
      <c r="G8" s="10">
        <f t="shared" si="1"/>
        <v>12</v>
      </c>
      <c r="H8" s="15">
        <f>H7+H6</f>
        <v>49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37</v>
      </c>
      <c r="N8" s="26">
        <f t="shared" si="3"/>
        <v>9.25</v>
      </c>
      <c r="O8" s="29" t="s">
        <v>45</v>
      </c>
      <c r="P8" s="26">
        <v>15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36</v>
      </c>
      <c r="G9" s="10">
        <f t="shared" si="1"/>
        <v>3.6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32</v>
      </c>
      <c r="N9" s="26">
        <f t="shared" si="3"/>
        <v>3.2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167</v>
      </c>
      <c r="G10" s="10">
        <f t="shared" si="1"/>
        <v>8.35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170</v>
      </c>
      <c r="N10" s="26">
        <f t="shared" si="3"/>
        <v>8.5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0</v>
      </c>
      <c r="G11" s="11">
        <f t="shared" si="1"/>
        <v>0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0</v>
      </c>
      <c r="N11" s="28">
        <f t="shared" si="3"/>
        <v>0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30</v>
      </c>
      <c r="E12" s="53">
        <v>0</v>
      </c>
      <c r="F12" s="54"/>
      <c r="G12" s="2">
        <f>SUM(G6:G11)</f>
        <v>38.950000000000003</v>
      </c>
      <c r="I12" s="55" t="s">
        <v>6</v>
      </c>
      <c r="J12" s="56"/>
      <c r="K12" s="34">
        <f>SUM(K6:K11)</f>
        <v>170</v>
      </c>
      <c r="L12" s="55">
        <v>0</v>
      </c>
      <c r="M12" s="56"/>
      <c r="N12" s="32">
        <f>SUM(N6:N11)</f>
        <v>29.45</v>
      </c>
      <c r="O12" s="33" t="s">
        <v>6</v>
      </c>
      <c r="P12" s="32">
        <f>SUM(P6:P11)</f>
        <v>135.64999999999998</v>
      </c>
      <c r="Q12" s="33" t="s">
        <v>6</v>
      </c>
      <c r="R12" s="32">
        <f>SUM(R6:R11)</f>
        <v>5.15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68.95</v>
      </c>
      <c r="F13" s="58"/>
      <c r="G13" s="59"/>
      <c r="I13" s="68" t="s">
        <v>15</v>
      </c>
      <c r="J13" s="69"/>
      <c r="K13" s="69"/>
      <c r="L13" s="72">
        <f>K12+N12</f>
        <v>199.45</v>
      </c>
      <c r="M13" s="72"/>
      <c r="N13" s="72"/>
      <c r="O13" s="75" t="s">
        <v>14</v>
      </c>
      <c r="P13" s="76"/>
      <c r="Q13" s="76">
        <f>P12-R12</f>
        <v>130.49999999999997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68.95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199.45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5D078-7DFE-4CB7-A266-BC089646FA25}">
  <sheetPr codeName="Hoja6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9</v>
      </c>
      <c r="G6" s="9">
        <f>E6*F6</f>
        <v>9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14</v>
      </c>
      <c r="N6" s="24">
        <f>L6*M6</f>
        <v>14</v>
      </c>
      <c r="O6" s="29" t="s">
        <v>16</v>
      </c>
      <c r="P6" s="26">
        <f>'[1]VIERNES 05-04-2024'!$E$31</f>
        <v>55.370000000000005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'[1]VIERNES 05-04-2024'!$I$21</f>
        <v>0</v>
      </c>
      <c r="Q7" s="29" t="s">
        <v>20</v>
      </c>
      <c r="R7" s="26">
        <v>395</v>
      </c>
    </row>
    <row r="8" spans="2:18" ht="24" customHeight="1" x14ac:dyDescent="0.25">
      <c r="B8" s="4">
        <v>20</v>
      </c>
      <c r="C8" s="7">
        <v>14</v>
      </c>
      <c r="D8" s="10">
        <f t="shared" si="0"/>
        <v>280</v>
      </c>
      <c r="E8" s="12">
        <v>0.25</v>
      </c>
      <c r="F8" s="7">
        <v>49</v>
      </c>
      <c r="G8" s="10">
        <f t="shared" si="1"/>
        <v>12.25</v>
      </c>
      <c r="H8" s="15">
        <f>H7+H6</f>
        <v>49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48</v>
      </c>
      <c r="N8" s="26">
        <f t="shared" si="3"/>
        <v>12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10</v>
      </c>
      <c r="D9" s="10">
        <f t="shared" si="0"/>
        <v>100</v>
      </c>
      <c r="E9" s="12">
        <v>0.1</v>
      </c>
      <c r="F9" s="7">
        <v>38</v>
      </c>
      <c r="G9" s="10">
        <f t="shared" si="1"/>
        <v>3.8000000000000003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36</v>
      </c>
      <c r="N9" s="26">
        <f t="shared" si="3"/>
        <v>3.6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170</v>
      </c>
      <c r="G10" s="10">
        <f t="shared" si="1"/>
        <v>8.5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167</v>
      </c>
      <c r="N10" s="26">
        <f t="shared" si="3"/>
        <v>8.35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</v>
      </c>
      <c r="G11" s="11">
        <f t="shared" si="1"/>
        <v>0.03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0</v>
      </c>
      <c r="N11" s="28">
        <f t="shared" si="3"/>
        <v>0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380</v>
      </c>
      <c r="E12" s="53">
        <v>0</v>
      </c>
      <c r="F12" s="54"/>
      <c r="G12" s="2">
        <f>SUM(G6:G11)</f>
        <v>34.08</v>
      </c>
      <c r="I12" s="55" t="s">
        <v>6</v>
      </c>
      <c r="J12" s="56"/>
      <c r="K12" s="34">
        <f>SUM(K6:K11)</f>
        <v>30</v>
      </c>
      <c r="L12" s="55">
        <v>0</v>
      </c>
      <c r="M12" s="56"/>
      <c r="N12" s="32">
        <f>SUM(N6:N11)</f>
        <v>38.950000000000003</v>
      </c>
      <c r="O12" s="33" t="s">
        <v>6</v>
      </c>
      <c r="P12" s="32">
        <f>SUM(P6:P11)</f>
        <v>55.370000000000005</v>
      </c>
      <c r="Q12" s="33" t="s">
        <v>6</v>
      </c>
      <c r="R12" s="32">
        <f>SUM(R6:R11)</f>
        <v>400.5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414.08</v>
      </c>
      <c r="F13" s="58"/>
      <c r="G13" s="59"/>
      <c r="I13" s="68" t="s">
        <v>15</v>
      </c>
      <c r="J13" s="69"/>
      <c r="K13" s="69"/>
      <c r="L13" s="72">
        <f>K12+N12</f>
        <v>68.95</v>
      </c>
      <c r="M13" s="72"/>
      <c r="N13" s="72"/>
      <c r="O13" s="75" t="s">
        <v>14</v>
      </c>
      <c r="P13" s="76"/>
      <c r="Q13" s="76">
        <f>P12-R12</f>
        <v>-345.13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414.08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68.949999999999989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E52F-34D1-42DA-B648-A2CE226F9C99}"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22</v>
      </c>
      <c r="G6" s="9">
        <f>E6*F6</f>
        <v>22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19</v>
      </c>
      <c r="N6" s="24">
        <f>L6*M6</f>
        <v>19</v>
      </c>
      <c r="O6" s="29" t="s">
        <v>16</v>
      </c>
      <c r="P6" s="26">
        <f>'[1]LUNES 16-09-2024'!$E$31</f>
        <v>148.4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'[1]LUNES 16-09-2024'!$I$21</f>
        <v>0</v>
      </c>
      <c r="Q7" s="29" t="s">
        <v>20</v>
      </c>
      <c r="R7" s="26">
        <v>140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10</v>
      </c>
      <c r="N8" s="26">
        <f t="shared" si="3"/>
        <v>2.5</v>
      </c>
      <c r="O8" s="29" t="s">
        <v>81</v>
      </c>
      <c r="P8" s="26">
        <v>0.25</v>
      </c>
      <c r="Q8" s="29" t="s">
        <v>84</v>
      </c>
      <c r="R8" s="26">
        <v>4.4000000000000004</v>
      </c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11</v>
      </c>
      <c r="N9" s="26">
        <f t="shared" si="3"/>
        <v>1.1000000000000001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4</v>
      </c>
      <c r="G10" s="10">
        <f t="shared" si="1"/>
        <v>0.2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60</v>
      </c>
      <c r="N10" s="26">
        <f t="shared" si="3"/>
        <v>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55</v>
      </c>
      <c r="G11" s="11">
        <f t="shared" si="1"/>
        <v>0.55000000000000004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60</v>
      </c>
      <c r="N11" s="28">
        <f t="shared" si="3"/>
        <v>0.6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5</v>
      </c>
      <c r="E12" s="53" t="s">
        <v>53</v>
      </c>
      <c r="F12" s="54"/>
      <c r="G12" s="2">
        <f>SUM(G6:G11)</f>
        <v>23.95</v>
      </c>
      <c r="I12" s="55" t="s">
        <v>6</v>
      </c>
      <c r="J12" s="56"/>
      <c r="K12" s="34">
        <f>SUM(K6:K11)</f>
        <v>0</v>
      </c>
      <c r="L12" s="55" t="s">
        <v>55</v>
      </c>
      <c r="M12" s="56"/>
      <c r="N12" s="32">
        <f>SUM(N6:N11)</f>
        <v>27.700000000000003</v>
      </c>
      <c r="O12" s="33" t="s">
        <v>6</v>
      </c>
      <c r="P12" s="32">
        <f>SUM(P6:P11)</f>
        <v>148.65</v>
      </c>
      <c r="Q12" s="33" t="s">
        <v>6</v>
      </c>
      <c r="R12" s="32">
        <f>SUM(R6:R11)</f>
        <v>149.9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28.95</v>
      </c>
      <c r="F13" s="58"/>
      <c r="G13" s="59"/>
      <c r="I13" s="68" t="s">
        <v>15</v>
      </c>
      <c r="J13" s="69"/>
      <c r="K13" s="69"/>
      <c r="L13" s="72">
        <f>K12+N12</f>
        <v>27.700000000000003</v>
      </c>
      <c r="M13" s="72"/>
      <c r="N13" s="72"/>
      <c r="O13" s="75" t="s">
        <v>14</v>
      </c>
      <c r="P13" s="76"/>
      <c r="Q13" s="76">
        <f>P12-R12</f>
        <v>-1.25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28.95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27.7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82FDE-EED5-4276-9898-F3859D45ACF2}">
  <sheetPr codeName="Hoja7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7</v>
      </c>
      <c r="G6" s="9">
        <f>E6*F6</f>
        <v>7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9</v>
      </c>
      <c r="N6" s="24">
        <f>L6*M6</f>
        <v>9</v>
      </c>
      <c r="O6" s="29" t="s">
        <v>16</v>
      </c>
      <c r="P6" s="26">
        <f>'[1]JUEVES 04-04-2024'!$E$31</f>
        <v>128.88999999999999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'[1]JUEVES 04-04-2024'!$I$21</f>
        <v>0</v>
      </c>
      <c r="Q7" s="29"/>
      <c r="R7" s="26"/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63</v>
      </c>
      <c r="G8" s="10">
        <f t="shared" si="1"/>
        <v>15.75</v>
      </c>
      <c r="H8" s="15">
        <f>H7+H6</f>
        <v>49</v>
      </c>
      <c r="I8" s="19">
        <v>20</v>
      </c>
      <c r="J8" s="25">
        <v>14</v>
      </c>
      <c r="K8" s="26">
        <f t="shared" si="2"/>
        <v>280</v>
      </c>
      <c r="L8" s="20">
        <v>0.25</v>
      </c>
      <c r="M8" s="25">
        <v>49</v>
      </c>
      <c r="N8" s="26">
        <f t="shared" si="3"/>
        <v>12.25</v>
      </c>
      <c r="O8" s="29" t="s">
        <v>43</v>
      </c>
      <c r="P8" s="26">
        <v>130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38</v>
      </c>
      <c r="G9" s="10">
        <f t="shared" si="1"/>
        <v>3.8000000000000003</v>
      </c>
      <c r="I9" s="19">
        <v>10</v>
      </c>
      <c r="J9" s="25">
        <v>10</v>
      </c>
      <c r="K9" s="26">
        <f t="shared" si="2"/>
        <v>100</v>
      </c>
      <c r="L9" s="20">
        <v>0.1</v>
      </c>
      <c r="M9" s="25">
        <v>38</v>
      </c>
      <c r="N9" s="26">
        <f t="shared" si="3"/>
        <v>3.8000000000000003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187</v>
      </c>
      <c r="G10" s="10">
        <f t="shared" si="1"/>
        <v>9.35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170</v>
      </c>
      <c r="N10" s="26">
        <f t="shared" si="3"/>
        <v>8.5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</v>
      </c>
      <c r="N11" s="28">
        <f t="shared" si="3"/>
        <v>0.03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121</v>
      </c>
      <c r="E12" s="53">
        <v>0</v>
      </c>
      <c r="F12" s="54"/>
      <c r="G12" s="2">
        <f>SUM(G6:G11)</f>
        <v>36.94</v>
      </c>
      <c r="I12" s="55" t="s">
        <v>6</v>
      </c>
      <c r="J12" s="56"/>
      <c r="K12" s="34">
        <f>SUM(K6:K11)</f>
        <v>380</v>
      </c>
      <c r="L12" s="55">
        <v>0</v>
      </c>
      <c r="M12" s="56"/>
      <c r="N12" s="32">
        <f>SUM(N6:N11)</f>
        <v>34.08</v>
      </c>
      <c r="O12" s="33" t="s">
        <v>6</v>
      </c>
      <c r="P12" s="32">
        <f>SUM(P6:P11)</f>
        <v>258.89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157.94</v>
      </c>
      <c r="F13" s="58"/>
      <c r="G13" s="59"/>
      <c r="I13" s="68" t="s">
        <v>15</v>
      </c>
      <c r="J13" s="69"/>
      <c r="K13" s="69"/>
      <c r="L13" s="72">
        <f>K12+N12</f>
        <v>414.08</v>
      </c>
      <c r="M13" s="72"/>
      <c r="N13" s="72"/>
      <c r="O13" s="75" t="s">
        <v>14</v>
      </c>
      <c r="P13" s="76"/>
      <c r="Q13" s="76">
        <f>P12-R12</f>
        <v>256.14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157.94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414.08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E707C-89AB-4909-9ABA-AF5DF96DA4C2}">
  <sheetPr codeName="Hoja8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</v>
      </c>
      <c r="G6" s="9">
        <f>E6*F6</f>
        <v>4</v>
      </c>
      <c r="H6" s="15">
        <v>98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'[1]MIERCOLES 03-04-2024'!$E$31</f>
        <v>125.80000000000001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13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'[1]MIERCOLES 03-04-2024'!$I$21</f>
        <v>0</v>
      </c>
      <c r="Q7" s="29" t="s">
        <v>42</v>
      </c>
      <c r="R7" s="26">
        <v>80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60</v>
      </c>
      <c r="G8" s="10">
        <f t="shared" si="1"/>
        <v>15</v>
      </c>
      <c r="H8" s="15">
        <f>H7+H6</f>
        <v>111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63</v>
      </c>
      <c r="N8" s="26">
        <f t="shared" si="3"/>
        <v>15.75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44</v>
      </c>
      <c r="G9" s="10">
        <f t="shared" si="1"/>
        <v>4.4000000000000004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38</v>
      </c>
      <c r="N9" s="26">
        <f t="shared" si="3"/>
        <v>3.8000000000000003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189</v>
      </c>
      <c r="G10" s="10">
        <f t="shared" si="1"/>
        <v>9.4500000000000011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187</v>
      </c>
      <c r="N10" s="26">
        <f t="shared" si="3"/>
        <v>9.35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81</v>
      </c>
      <c r="E12" s="53">
        <v>0</v>
      </c>
      <c r="F12" s="54"/>
      <c r="G12" s="2">
        <f>SUM(G6:G11)</f>
        <v>33.89</v>
      </c>
      <c r="I12" s="55" t="s">
        <v>6</v>
      </c>
      <c r="J12" s="56"/>
      <c r="K12" s="34">
        <f>SUM(K6:K11)</f>
        <v>121</v>
      </c>
      <c r="L12" s="55">
        <v>0</v>
      </c>
      <c r="M12" s="56"/>
      <c r="N12" s="32">
        <f>SUM(N6:N11)</f>
        <v>36.94</v>
      </c>
      <c r="O12" s="33" t="s">
        <v>6</v>
      </c>
      <c r="P12" s="32">
        <f>SUM(P6:P11)</f>
        <v>125.80000000000001</v>
      </c>
      <c r="Q12" s="33" t="s">
        <v>6</v>
      </c>
      <c r="R12" s="32">
        <f>SUM(R6:R11)</f>
        <v>82.75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114.89</v>
      </c>
      <c r="F13" s="58"/>
      <c r="G13" s="59"/>
      <c r="I13" s="68" t="s">
        <v>15</v>
      </c>
      <c r="J13" s="69"/>
      <c r="K13" s="69"/>
      <c r="L13" s="72">
        <f>K12+N12</f>
        <v>157.94</v>
      </c>
      <c r="M13" s="72"/>
      <c r="N13" s="72"/>
      <c r="O13" s="75" t="s">
        <v>14</v>
      </c>
      <c r="P13" s="76"/>
      <c r="Q13" s="76">
        <f>P12-R12</f>
        <v>43.050000000000011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114.89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157.94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769EF-7615-495D-BACB-3ACD753AE343}">
  <sheetPr codeName="Hoja9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</v>
      </c>
      <c r="G6" s="9">
        <f>E6*F6</f>
        <v>4</v>
      </c>
      <c r="H6" s="15">
        <v>98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</v>
      </c>
      <c r="N6" s="24">
        <f>L6*M6</f>
        <v>4</v>
      </c>
      <c r="O6" s="29" t="s">
        <v>16</v>
      </c>
      <c r="P6" s="26">
        <f>'[1]MARTES 02-04-2024'!$E$31</f>
        <v>61.609999999999992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13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'[1]MARTES 02-04-2024'!$I$21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62</v>
      </c>
      <c r="G8" s="10">
        <f t="shared" si="1"/>
        <v>15.5</v>
      </c>
      <c r="H8" s="15">
        <f>H7+H6</f>
        <v>111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60</v>
      </c>
      <c r="N8" s="26">
        <f t="shared" si="3"/>
        <v>15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43</v>
      </c>
      <c r="G9" s="10">
        <f t="shared" si="1"/>
        <v>4.3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44</v>
      </c>
      <c r="N9" s="26">
        <f t="shared" si="3"/>
        <v>4.4000000000000004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193</v>
      </c>
      <c r="G10" s="10">
        <f t="shared" si="1"/>
        <v>9.65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189</v>
      </c>
      <c r="N10" s="26">
        <f t="shared" si="3"/>
        <v>9.4500000000000011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21</v>
      </c>
      <c r="E12" s="53">
        <v>0</v>
      </c>
      <c r="F12" s="54"/>
      <c r="G12" s="2">
        <f>SUM(G6:G11)</f>
        <v>35.03</v>
      </c>
      <c r="I12" s="55" t="s">
        <v>6</v>
      </c>
      <c r="J12" s="56"/>
      <c r="K12" s="34">
        <f>SUM(K6:K11)</f>
        <v>81</v>
      </c>
      <c r="L12" s="55">
        <v>0</v>
      </c>
      <c r="M12" s="56"/>
      <c r="N12" s="32">
        <f>SUM(N6:N11)</f>
        <v>33.89</v>
      </c>
      <c r="O12" s="33" t="s">
        <v>6</v>
      </c>
      <c r="P12" s="32">
        <f>SUM(P6:P11)</f>
        <v>61.609999999999992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56.03</v>
      </c>
      <c r="F13" s="58"/>
      <c r="G13" s="59"/>
      <c r="I13" s="68" t="s">
        <v>15</v>
      </c>
      <c r="J13" s="69"/>
      <c r="K13" s="69"/>
      <c r="L13" s="72">
        <f>K12+N12</f>
        <v>114.89</v>
      </c>
      <c r="M13" s="72"/>
      <c r="N13" s="72"/>
      <c r="O13" s="75" t="s">
        <v>14</v>
      </c>
      <c r="P13" s="76"/>
      <c r="Q13" s="76">
        <f>P12-R12</f>
        <v>58.859999999999992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56.03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114.88999999999999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37A9B-FBCD-448F-9CC1-B25EE0D32A5D}">
  <sheetPr codeName="Hoja10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</v>
      </c>
      <c r="G6" s="9">
        <f>E6*F6</f>
        <v>3</v>
      </c>
      <c r="H6" s="15">
        <v>98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</v>
      </c>
      <c r="N6" s="24">
        <f>L6*M6</f>
        <v>4</v>
      </c>
      <c r="O6" s="29" t="s">
        <v>16</v>
      </c>
      <c r="P6" s="26">
        <f>'[1]LUNES 01-04-2024'!$E$31</f>
        <v>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13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'[1]LUNES 01-04-2024'!$I$21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64</v>
      </c>
      <c r="G8" s="10">
        <f t="shared" si="1"/>
        <v>16</v>
      </c>
      <c r="H8" s="15">
        <f>H7+H6</f>
        <v>111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62</v>
      </c>
      <c r="N8" s="26">
        <f t="shared" si="3"/>
        <v>15.5</v>
      </c>
      <c r="O8" s="29" t="s">
        <v>26</v>
      </c>
      <c r="P8" s="26">
        <v>1.5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46</v>
      </c>
      <c r="G9" s="10">
        <f t="shared" si="1"/>
        <v>4.6000000000000005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43</v>
      </c>
      <c r="N9" s="26">
        <f t="shared" si="3"/>
        <v>4.3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192</v>
      </c>
      <c r="G10" s="10">
        <f t="shared" si="1"/>
        <v>9.6000000000000014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193</v>
      </c>
      <c r="N10" s="26">
        <f t="shared" si="3"/>
        <v>9.65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21</v>
      </c>
      <c r="E12" s="53">
        <v>0</v>
      </c>
      <c r="F12" s="54"/>
      <c r="G12" s="2">
        <f>SUM(G6:G11)</f>
        <v>35.28</v>
      </c>
      <c r="I12" s="55" t="s">
        <v>6</v>
      </c>
      <c r="J12" s="56"/>
      <c r="K12" s="34">
        <f>SUM(K6:K11)</f>
        <v>21</v>
      </c>
      <c r="L12" s="55">
        <v>0</v>
      </c>
      <c r="M12" s="56"/>
      <c r="N12" s="32">
        <f>SUM(N6:N11)</f>
        <v>35.03</v>
      </c>
      <c r="O12" s="33" t="s">
        <v>6</v>
      </c>
      <c r="P12" s="32">
        <f>SUM(P6:P11)</f>
        <v>2.5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56.28</v>
      </c>
      <c r="F13" s="58"/>
      <c r="G13" s="59"/>
      <c r="I13" s="68" t="s">
        <v>15</v>
      </c>
      <c r="J13" s="69"/>
      <c r="K13" s="69"/>
      <c r="L13" s="72">
        <f>K12+N12</f>
        <v>56.03</v>
      </c>
      <c r="M13" s="72"/>
      <c r="N13" s="72"/>
      <c r="O13" s="75" t="s">
        <v>14</v>
      </c>
      <c r="P13" s="76"/>
      <c r="Q13" s="76">
        <f>P12-R12</f>
        <v>-0.25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56.28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56.03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82CFC-EB91-49C2-91F5-19C58C43EFE4}">
  <sheetPr codeName="Hoja11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</v>
      </c>
      <c r="G6" s="9">
        <f>E6*F6</f>
        <v>3</v>
      </c>
      <c r="H6" s="15">
        <v>98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'[1]VIERNES 29-03-2024'!$E$31</f>
        <v>0</v>
      </c>
      <c r="Q6" s="29" t="s">
        <v>17</v>
      </c>
      <c r="R6" s="26"/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13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'[1]VIERNES 29-03-2024'!$I$21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70</v>
      </c>
      <c r="G8" s="10">
        <f t="shared" si="1"/>
        <v>17.5</v>
      </c>
      <c r="H8" s="15">
        <f>H7+H6</f>
        <v>111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78</v>
      </c>
      <c r="N8" s="26">
        <f t="shared" si="3"/>
        <v>19.5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42</v>
      </c>
      <c r="G9" s="10">
        <f t="shared" si="1"/>
        <v>4.2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46</v>
      </c>
      <c r="N9" s="26">
        <f t="shared" si="3"/>
        <v>4.6000000000000005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191</v>
      </c>
      <c r="G10" s="10">
        <f t="shared" si="1"/>
        <v>9.5500000000000007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192</v>
      </c>
      <c r="N10" s="26">
        <f t="shared" si="3"/>
        <v>9.6000000000000014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</v>
      </c>
      <c r="G11" s="11">
        <f t="shared" si="1"/>
        <v>0.03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105</v>
      </c>
      <c r="E12" s="53">
        <v>0</v>
      </c>
      <c r="F12" s="54"/>
      <c r="G12" s="2">
        <f>SUM(G6:G11)</f>
        <v>36.28</v>
      </c>
      <c r="I12" s="55" t="s">
        <v>6</v>
      </c>
      <c r="J12" s="56"/>
      <c r="K12" s="34">
        <f>SUM(K6:K11)</f>
        <v>21</v>
      </c>
      <c r="L12" s="55">
        <v>0</v>
      </c>
      <c r="M12" s="56"/>
      <c r="N12" s="32">
        <f>SUM(N6:N11)</f>
        <v>35.28</v>
      </c>
      <c r="O12" s="33" t="s">
        <v>6</v>
      </c>
      <c r="P12" s="32">
        <f>SUM(P6:P11)</f>
        <v>0</v>
      </c>
      <c r="Q12" s="33" t="s">
        <v>6</v>
      </c>
      <c r="R12" s="32">
        <f>SUM(R6:R11)</f>
        <v>85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141.28</v>
      </c>
      <c r="F13" s="58"/>
      <c r="G13" s="59"/>
      <c r="I13" s="68" t="s">
        <v>15</v>
      </c>
      <c r="J13" s="69"/>
      <c r="K13" s="69"/>
      <c r="L13" s="72">
        <f>K12+N12</f>
        <v>56.28</v>
      </c>
      <c r="M13" s="72"/>
      <c r="N13" s="72"/>
      <c r="O13" s="75" t="s">
        <v>14</v>
      </c>
      <c r="P13" s="76"/>
      <c r="Q13" s="76">
        <f>P12-R12</f>
        <v>-85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141.28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56.28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BEA3-1592-4EED-A7F3-C0B9AAB93998}">
  <sheetPr codeName="Hoja12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98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</v>
      </c>
      <c r="N6" s="24">
        <f>L6*M6</f>
        <v>3</v>
      </c>
      <c r="O6" s="29" t="s">
        <v>16</v>
      </c>
      <c r="P6" s="26">
        <f>'[1]JUEVES 28-03-2024'!$E$31</f>
        <v>79.699999999999989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13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</v>
      </c>
      <c r="N7" s="26">
        <f t="shared" ref="N7:N11" si="3">L7*M7</f>
        <v>2</v>
      </c>
      <c r="O7" s="29" t="s">
        <v>18</v>
      </c>
      <c r="P7" s="26">
        <f>'[1]JUEVES 28-03-2024'!$I$21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74</v>
      </c>
      <c r="G8" s="10">
        <f t="shared" si="1"/>
        <v>18.5</v>
      </c>
      <c r="H8" s="15">
        <f>H7+H6</f>
        <v>111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70</v>
      </c>
      <c r="N8" s="26">
        <f t="shared" si="3"/>
        <v>17.5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44</v>
      </c>
      <c r="G9" s="10">
        <f t="shared" si="1"/>
        <v>4.4000000000000004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42</v>
      </c>
      <c r="N9" s="26">
        <f t="shared" si="3"/>
        <v>4.2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167</v>
      </c>
      <c r="G10" s="10">
        <f t="shared" si="1"/>
        <v>8.35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191</v>
      </c>
      <c r="N10" s="26">
        <f t="shared" si="3"/>
        <v>9.5500000000000007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</v>
      </c>
      <c r="N11" s="28">
        <f t="shared" si="3"/>
        <v>0.03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30</v>
      </c>
      <c r="E12" s="53" t="s">
        <v>6</v>
      </c>
      <c r="F12" s="54"/>
      <c r="G12" s="2">
        <f>SUM(G6:G11)</f>
        <v>34.33</v>
      </c>
      <c r="I12" s="55" t="s">
        <v>6</v>
      </c>
      <c r="J12" s="56"/>
      <c r="K12" s="34">
        <f>SUM(K6:K11)</f>
        <v>105</v>
      </c>
      <c r="L12" s="55">
        <v>0</v>
      </c>
      <c r="M12" s="56"/>
      <c r="N12" s="32">
        <f>SUM(N6:N11)</f>
        <v>36.28</v>
      </c>
      <c r="O12" s="33" t="s">
        <v>6</v>
      </c>
      <c r="P12" s="32">
        <f>SUM(P6:P11)</f>
        <v>79.699999999999989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64.33</v>
      </c>
      <c r="F13" s="58"/>
      <c r="G13" s="59"/>
      <c r="I13" s="68" t="s">
        <v>15</v>
      </c>
      <c r="J13" s="69"/>
      <c r="K13" s="69"/>
      <c r="L13" s="72">
        <f>K12+N12</f>
        <v>141.28</v>
      </c>
      <c r="M13" s="72"/>
      <c r="N13" s="72"/>
      <c r="O13" s="75" t="s">
        <v>14</v>
      </c>
      <c r="P13" s="76"/>
      <c r="Q13" s="76">
        <f>P12-R12</f>
        <v>76.949999999999989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64.33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141.27999999999997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3AC1F-08D2-49A0-8295-02F567DA506F}">
  <sheetPr codeName="Hoja13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98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'[1]MIERCOLES 27-03-2024'!$E$31</f>
        <v>36.599999999999994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13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</v>
      </c>
      <c r="N7" s="26">
        <f t="shared" ref="N7:N11" si="3">L7*M7</f>
        <v>2</v>
      </c>
      <c r="O7" s="29" t="s">
        <v>18</v>
      </c>
      <c r="P7" s="26">
        <f>'[1]MIERCOLES 27-03-2024'!$I$21</f>
        <v>0</v>
      </c>
      <c r="Q7" s="29" t="s">
        <v>41</v>
      </c>
      <c r="R7" s="26">
        <v>1</v>
      </c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111</v>
      </c>
      <c r="G8" s="10">
        <f t="shared" si="1"/>
        <v>27.75</v>
      </c>
      <c r="H8" s="15">
        <f>H7+H6</f>
        <v>111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74</v>
      </c>
      <c r="N8" s="26">
        <f t="shared" si="3"/>
        <v>18.5</v>
      </c>
      <c r="O8" s="29"/>
      <c r="P8" s="26"/>
      <c r="Q8" s="29" t="s">
        <v>20</v>
      </c>
      <c r="R8" s="26">
        <v>160</v>
      </c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42</v>
      </c>
      <c r="G9" s="10">
        <f t="shared" si="1"/>
        <v>4.2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44</v>
      </c>
      <c r="N9" s="26">
        <f t="shared" si="3"/>
        <v>4.4000000000000004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169</v>
      </c>
      <c r="G10" s="10">
        <f t="shared" si="1"/>
        <v>8.4500000000000011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167</v>
      </c>
      <c r="N10" s="26">
        <f t="shared" si="3"/>
        <v>8.35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150</v>
      </c>
      <c r="E12" s="53" t="s">
        <v>6</v>
      </c>
      <c r="F12" s="54"/>
      <c r="G12" s="2">
        <f>SUM(G6:G11)</f>
        <v>41.480000000000004</v>
      </c>
      <c r="I12" s="55" t="s">
        <v>6</v>
      </c>
      <c r="J12" s="56"/>
      <c r="K12" s="34">
        <f>SUM(K6:K11)</f>
        <v>30</v>
      </c>
      <c r="L12" s="55">
        <v>0</v>
      </c>
      <c r="M12" s="56"/>
      <c r="N12" s="32">
        <f>SUM(N6:N11)</f>
        <v>34.33</v>
      </c>
      <c r="O12" s="33" t="s">
        <v>6</v>
      </c>
      <c r="P12" s="32">
        <f>SUM(P6:P11)</f>
        <v>36.599999999999994</v>
      </c>
      <c r="Q12" s="33" t="s">
        <v>6</v>
      </c>
      <c r="R12" s="32">
        <f>SUM(R6:R11)</f>
        <v>163.75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191.48000000000002</v>
      </c>
      <c r="F13" s="58"/>
      <c r="G13" s="59"/>
      <c r="I13" s="68" t="s">
        <v>15</v>
      </c>
      <c r="J13" s="69"/>
      <c r="K13" s="69"/>
      <c r="L13" s="72">
        <f>K12+N12</f>
        <v>64.33</v>
      </c>
      <c r="M13" s="72"/>
      <c r="N13" s="72"/>
      <c r="O13" s="75" t="s">
        <v>14</v>
      </c>
      <c r="P13" s="76"/>
      <c r="Q13" s="76">
        <f>P12-R12</f>
        <v>-127.15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191.48000000000002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64.330000000000013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DC67-A059-4534-960A-255DE215EB68}">
  <sheetPr codeName="Hoja14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98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'[1]MARTES 26-03-2024'!$E$31</f>
        <v>132.25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13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26-03-2024'!$I$21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131</v>
      </c>
      <c r="G8" s="10">
        <f t="shared" si="1"/>
        <v>32.75</v>
      </c>
      <c r="H8" s="15">
        <f>H7+H6</f>
        <v>111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111</v>
      </c>
      <c r="N8" s="26">
        <f t="shared" si="3"/>
        <v>27.75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40</v>
      </c>
      <c r="G9" s="10">
        <f t="shared" si="1"/>
        <v>4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42</v>
      </c>
      <c r="N9" s="26">
        <f t="shared" si="3"/>
        <v>4.2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163</v>
      </c>
      <c r="G10" s="10">
        <f t="shared" si="1"/>
        <v>8.15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169</v>
      </c>
      <c r="N10" s="26">
        <f t="shared" si="3"/>
        <v>8.4500000000000011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15</v>
      </c>
      <c r="E12" s="53" t="s">
        <v>6</v>
      </c>
      <c r="F12" s="54"/>
      <c r="G12" s="2">
        <f>SUM(G6:G11)</f>
        <v>46.98</v>
      </c>
      <c r="I12" s="55" t="s">
        <v>6</v>
      </c>
      <c r="J12" s="56"/>
      <c r="K12" s="34">
        <f>SUM(K6:K11)</f>
        <v>150</v>
      </c>
      <c r="L12" s="55">
        <v>0</v>
      </c>
      <c r="M12" s="56"/>
      <c r="N12" s="32">
        <f>SUM(N6:N11)</f>
        <v>41.480000000000004</v>
      </c>
      <c r="O12" s="33" t="s">
        <v>6</v>
      </c>
      <c r="P12" s="32">
        <f>SUM(P6:P11)</f>
        <v>132.25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61.98</v>
      </c>
      <c r="F13" s="58"/>
      <c r="G13" s="59"/>
      <c r="I13" s="68" t="s">
        <v>15</v>
      </c>
      <c r="J13" s="69"/>
      <c r="K13" s="69"/>
      <c r="L13" s="72">
        <f>K12+N12</f>
        <v>191.48000000000002</v>
      </c>
      <c r="M13" s="72"/>
      <c r="N13" s="72"/>
      <c r="O13" s="75" t="s">
        <v>14</v>
      </c>
      <c r="P13" s="76"/>
      <c r="Q13" s="76">
        <f>P12-R12</f>
        <v>129.5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61.98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191.48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B9901-8540-4E90-A248-C66043F6FB6B}">
  <sheetPr codeName="Hoja15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130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'[1]LUNES 25-03-2024'!$E$31</f>
        <v>88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14</v>
      </c>
      <c r="G7" s="10">
        <f t="shared" ref="G7:G11" si="1">E7*F7</f>
        <v>7</v>
      </c>
      <c r="H7">
        <v>2.5499999999999998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'[1]LUNES 25-03-2024'!$I$21</f>
        <v>0</v>
      </c>
      <c r="Q7" s="29" t="s">
        <v>25</v>
      </c>
      <c r="R7" s="26">
        <v>6.55</v>
      </c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157</v>
      </c>
      <c r="G8" s="10">
        <f t="shared" si="1"/>
        <v>39.25</v>
      </c>
      <c r="H8" s="15">
        <f>H7+H6</f>
        <v>132.55000000000001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131</v>
      </c>
      <c r="N8" s="26">
        <f t="shared" si="3"/>
        <v>32.75</v>
      </c>
      <c r="O8" s="29"/>
      <c r="P8" s="26"/>
      <c r="Q8" s="29" t="s">
        <v>20</v>
      </c>
      <c r="R8" s="26">
        <v>132.55000000000001</v>
      </c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40</v>
      </c>
      <c r="G9" s="10">
        <f t="shared" si="1"/>
        <v>4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40</v>
      </c>
      <c r="N9" s="26">
        <f t="shared" si="3"/>
        <v>4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165</v>
      </c>
      <c r="G10" s="10">
        <f t="shared" si="1"/>
        <v>8.25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163</v>
      </c>
      <c r="N10" s="26">
        <f t="shared" si="3"/>
        <v>8.15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60</v>
      </c>
      <c r="E12" s="53" t="s">
        <v>6</v>
      </c>
      <c r="F12" s="54"/>
      <c r="G12" s="2">
        <f>SUM(G6:G11)</f>
        <v>58.58</v>
      </c>
      <c r="I12" s="55" t="s">
        <v>6</v>
      </c>
      <c r="J12" s="56"/>
      <c r="K12" s="34">
        <f>SUM(K6:K11)</f>
        <v>15</v>
      </c>
      <c r="L12" s="55">
        <v>0</v>
      </c>
      <c r="M12" s="56"/>
      <c r="N12" s="32">
        <f>SUM(N6:N11)</f>
        <v>46.98</v>
      </c>
      <c r="O12" s="33" t="s">
        <v>6</v>
      </c>
      <c r="P12" s="32">
        <f>SUM(P6:P11)</f>
        <v>88</v>
      </c>
      <c r="Q12" s="33" t="s">
        <v>6</v>
      </c>
      <c r="R12" s="32">
        <f>SUM(R6:R11)</f>
        <v>144.60000000000002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118.58</v>
      </c>
      <c r="F13" s="58"/>
      <c r="G13" s="59"/>
      <c r="I13" s="68" t="s">
        <v>15</v>
      </c>
      <c r="J13" s="69"/>
      <c r="K13" s="69"/>
      <c r="L13" s="72">
        <f>K12+N12</f>
        <v>61.98</v>
      </c>
      <c r="M13" s="72"/>
      <c r="N13" s="72"/>
      <c r="O13" s="75" t="s">
        <v>14</v>
      </c>
      <c r="P13" s="76"/>
      <c r="Q13" s="76">
        <f>P12-R12</f>
        <v>-56.600000000000023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118.58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61.979999999999976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479ED-4222-47F2-8B61-1B5AB631CEFA}">
  <sheetPr codeName="Hoja16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5</v>
      </c>
      <c r="G6" s="9">
        <f>E6*F6</f>
        <v>5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'[1]SABADO 23-03-2024'!$E$31</f>
        <v>8.0500000000000007</v>
      </c>
      <c r="Q6" s="29" t="s">
        <v>17</v>
      </c>
      <c r="R6" s="26"/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16</v>
      </c>
      <c r="G7" s="10">
        <f t="shared" ref="G7:G11" si="1">E7*F7</f>
        <v>8</v>
      </c>
      <c r="H7">
        <v>15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14</v>
      </c>
      <c r="N7" s="26">
        <f t="shared" ref="N7:N11" si="3">L7*M7</f>
        <v>7</v>
      </c>
      <c r="O7" s="29" t="s">
        <v>18</v>
      </c>
      <c r="P7" s="26">
        <f>'[1]SABADO 23-03-2024'!$I$21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160</v>
      </c>
      <c r="G8" s="10">
        <f t="shared" si="1"/>
        <v>40</v>
      </c>
      <c r="H8" s="15">
        <f>H7+H6</f>
        <v>175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157</v>
      </c>
      <c r="N8" s="26">
        <f t="shared" si="3"/>
        <v>39.25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42</v>
      </c>
      <c r="G9" s="10">
        <f t="shared" si="1"/>
        <v>4.2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40</v>
      </c>
      <c r="N9" s="26">
        <f t="shared" si="3"/>
        <v>4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165</v>
      </c>
      <c r="G10" s="10">
        <f t="shared" si="1"/>
        <v>8.25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165</v>
      </c>
      <c r="N10" s="26">
        <f t="shared" si="3"/>
        <v>8.25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45</v>
      </c>
      <c r="E12" s="53" t="s">
        <v>6</v>
      </c>
      <c r="F12" s="54"/>
      <c r="G12" s="2">
        <f>SUM(G6:G11)</f>
        <v>65.53</v>
      </c>
      <c r="I12" s="55" t="s">
        <v>6</v>
      </c>
      <c r="J12" s="56"/>
      <c r="K12" s="34">
        <f>SUM(K6:K11)</f>
        <v>60</v>
      </c>
      <c r="L12" s="55">
        <v>0</v>
      </c>
      <c r="M12" s="56"/>
      <c r="N12" s="32">
        <f>SUM(N6:N11)</f>
        <v>58.58</v>
      </c>
      <c r="O12" s="33" t="s">
        <v>6</v>
      </c>
      <c r="P12" s="32">
        <f>SUM(P6:P11)</f>
        <v>8.0500000000000007</v>
      </c>
      <c r="Q12" s="33" t="s">
        <v>6</v>
      </c>
      <c r="R12" s="32">
        <f>SUM(R6:R11)</f>
        <v>0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110.53</v>
      </c>
      <c r="F13" s="58"/>
      <c r="G13" s="59"/>
      <c r="I13" s="68" t="s">
        <v>15</v>
      </c>
      <c r="J13" s="69"/>
      <c r="K13" s="69"/>
      <c r="L13" s="72">
        <f>K12+N12</f>
        <v>118.58</v>
      </c>
      <c r="M13" s="72"/>
      <c r="N13" s="72"/>
      <c r="O13" s="75" t="s">
        <v>14</v>
      </c>
      <c r="P13" s="76"/>
      <c r="Q13" s="76">
        <f>P12-R12</f>
        <v>8.0500000000000007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110.53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118.58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0C33B-1579-4BFD-BC45-103D59F013E1}"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-4.6185277824406512E-14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22</v>
      </c>
      <c r="N6" s="24">
        <f>L6*M6</f>
        <v>22</v>
      </c>
      <c r="O6" s="29" t="s">
        <v>16</v>
      </c>
      <c r="P6" s="26">
        <f>'[1]VIERNES 13-09-2024'!$E$31</f>
        <v>57.800000000000004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'[1]VIERNES 13-09-2024'!$I$21</f>
        <v>0</v>
      </c>
      <c r="Q7" s="29" t="s">
        <v>20</v>
      </c>
      <c r="R7" s="26">
        <v>347</v>
      </c>
    </row>
    <row r="8" spans="2:18" ht="24" customHeight="1" x14ac:dyDescent="0.25">
      <c r="B8" s="4">
        <v>20</v>
      </c>
      <c r="C8" s="7">
        <v>12</v>
      </c>
      <c r="D8" s="10">
        <f t="shared" si="0"/>
        <v>240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0</v>
      </c>
      <c r="N8" s="26">
        <f t="shared" si="3"/>
        <v>0</v>
      </c>
      <c r="O8" s="29" t="s">
        <v>3</v>
      </c>
      <c r="P8" s="26">
        <v>25.3</v>
      </c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2</v>
      </c>
      <c r="N9" s="26">
        <f t="shared" si="3"/>
        <v>0.2</v>
      </c>
      <c r="O9" s="29" t="s">
        <v>81</v>
      </c>
      <c r="P9" s="26">
        <v>5</v>
      </c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4</v>
      </c>
      <c r="G10" s="10">
        <f t="shared" si="1"/>
        <v>0.2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4</v>
      </c>
      <c r="N10" s="26">
        <f t="shared" si="3"/>
        <v>0.2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55</v>
      </c>
      <c r="G11" s="11">
        <f t="shared" si="1"/>
        <v>0.55000000000000004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55</v>
      </c>
      <c r="N11" s="28">
        <f t="shared" si="3"/>
        <v>0.55000000000000004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290</v>
      </c>
      <c r="E12" s="53" t="s">
        <v>53</v>
      </c>
      <c r="F12" s="54"/>
      <c r="G12" s="2">
        <f>SUM(G6:G11)</f>
        <v>3.3500000000000005</v>
      </c>
      <c r="I12" s="55" t="s">
        <v>6</v>
      </c>
      <c r="J12" s="56"/>
      <c r="K12" s="34">
        <f>SUM(K6:K11)</f>
        <v>5</v>
      </c>
      <c r="L12" s="55" t="s">
        <v>55</v>
      </c>
      <c r="M12" s="56"/>
      <c r="N12" s="32">
        <f>SUM(N6:N11)</f>
        <v>23.95</v>
      </c>
      <c r="O12" s="33" t="s">
        <v>6</v>
      </c>
      <c r="P12" s="32">
        <f>SUM(P6:P11)</f>
        <v>88.100000000000009</v>
      </c>
      <c r="Q12" s="33" t="s">
        <v>6</v>
      </c>
      <c r="R12" s="32">
        <f>SUM(R6:R11)</f>
        <v>352.5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293.35000000000002</v>
      </c>
      <c r="F13" s="58"/>
      <c r="G13" s="59"/>
      <c r="I13" s="68" t="s">
        <v>15</v>
      </c>
      <c r="J13" s="69"/>
      <c r="K13" s="69"/>
      <c r="L13" s="72">
        <f>K12+N12</f>
        <v>28.95</v>
      </c>
      <c r="M13" s="72"/>
      <c r="N13" s="72"/>
      <c r="O13" s="75" t="s">
        <v>14</v>
      </c>
      <c r="P13" s="76"/>
      <c r="Q13" s="76">
        <f>P12-R12</f>
        <v>-264.39999999999998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293.35000000000002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28.950000000000045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E9D36-C560-4B54-907F-BEF86FF8828F}">
  <sheetPr codeName="Hoja17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10</v>
      </c>
      <c r="G6" s="9">
        <f>E6*F6</f>
        <v>10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5</v>
      </c>
      <c r="N6" s="24">
        <f>L6*M6</f>
        <v>5</v>
      </c>
      <c r="O6" s="29" t="s">
        <v>16</v>
      </c>
      <c r="P6" s="26">
        <f>'[1]VIERNES 22-03-2024'!$E$31</f>
        <v>195.85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22</v>
      </c>
      <c r="G7" s="10">
        <f t="shared" ref="G7:G11" si="1">E7*F7</f>
        <v>11</v>
      </c>
      <c r="H7">
        <v>15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16</v>
      </c>
      <c r="N7" s="26">
        <f t="shared" ref="N7:N11" si="3">L7*M7</f>
        <v>8</v>
      </c>
      <c r="O7" s="29" t="s">
        <v>18</v>
      </c>
      <c r="P7" s="26">
        <f>'[1]VIERNES 22-03-2024'!$I$21</f>
        <v>0</v>
      </c>
      <c r="Q7" s="29" t="s">
        <v>20</v>
      </c>
      <c r="R7" s="26">
        <v>450</v>
      </c>
    </row>
    <row r="8" spans="2:18" ht="24" customHeight="1" x14ac:dyDescent="0.25">
      <c r="B8" s="4">
        <v>20</v>
      </c>
      <c r="C8" s="7">
        <v>9</v>
      </c>
      <c r="D8" s="10">
        <f t="shared" si="0"/>
        <v>180</v>
      </c>
      <c r="E8" s="12">
        <v>0.25</v>
      </c>
      <c r="F8" s="7">
        <v>160</v>
      </c>
      <c r="G8" s="10">
        <f t="shared" si="1"/>
        <v>40</v>
      </c>
      <c r="H8" s="15">
        <f>H7+H6</f>
        <v>175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160</v>
      </c>
      <c r="N8" s="26">
        <f t="shared" si="3"/>
        <v>40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11</v>
      </c>
      <c r="D9" s="10">
        <f t="shared" si="0"/>
        <v>110</v>
      </c>
      <c r="E9" s="12">
        <v>0.1</v>
      </c>
      <c r="F9" s="7">
        <v>58</v>
      </c>
      <c r="G9" s="10">
        <f t="shared" si="1"/>
        <v>5.8000000000000007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42</v>
      </c>
      <c r="N9" s="26">
        <f t="shared" si="3"/>
        <v>4.2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166</v>
      </c>
      <c r="G10" s="10">
        <f t="shared" si="1"/>
        <v>8.3000000000000007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165</v>
      </c>
      <c r="N10" s="26">
        <f t="shared" si="3"/>
        <v>8.25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295</v>
      </c>
      <c r="E12" s="53" t="s">
        <v>6</v>
      </c>
      <c r="F12" s="54"/>
      <c r="G12" s="2">
        <f>SUM(G6:G11)</f>
        <v>75.179999999999993</v>
      </c>
      <c r="I12" s="55" t="s">
        <v>6</v>
      </c>
      <c r="J12" s="56"/>
      <c r="K12" s="34">
        <f>SUM(K6:K11)</f>
        <v>45</v>
      </c>
      <c r="L12" s="55">
        <v>0</v>
      </c>
      <c r="M12" s="56"/>
      <c r="N12" s="32">
        <f>SUM(N6:N11)</f>
        <v>65.53</v>
      </c>
      <c r="O12" s="33" t="s">
        <v>6</v>
      </c>
      <c r="P12" s="32">
        <f>SUM(P6:P11)</f>
        <v>195.85</v>
      </c>
      <c r="Q12" s="33" t="s">
        <v>6</v>
      </c>
      <c r="R12" s="32">
        <f>SUM(R6:R11)</f>
        <v>455.5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370.18</v>
      </c>
      <c r="F13" s="58"/>
      <c r="G13" s="59"/>
      <c r="I13" s="68" t="s">
        <v>15</v>
      </c>
      <c r="J13" s="69"/>
      <c r="K13" s="69"/>
      <c r="L13" s="72">
        <f>K12+N12</f>
        <v>110.53</v>
      </c>
      <c r="M13" s="72"/>
      <c r="N13" s="72"/>
      <c r="O13" s="75" t="s">
        <v>14</v>
      </c>
      <c r="P13" s="76"/>
      <c r="Q13" s="76">
        <f>P12-R12</f>
        <v>-259.64999999999998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370.18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110.53000000000003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B81DB-DAA1-4E23-A0A9-1136E1CEDD6B}">
  <sheetPr codeName="Hoja18"/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10</v>
      </c>
      <c r="N6" s="24">
        <f>L6*M6</f>
        <v>10</v>
      </c>
      <c r="O6" s="29" t="s">
        <v>16</v>
      </c>
      <c r="P6" s="26">
        <f>'[1]JUEVES 21-03-2024'!$E$31</f>
        <v>100.20000000000002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30</v>
      </c>
      <c r="G7" s="10">
        <f t="shared" ref="G7:G11" si="1">E7*F7</f>
        <v>15</v>
      </c>
      <c r="H7">
        <v>15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22</v>
      </c>
      <c r="N7" s="26">
        <f t="shared" ref="N7:N11" si="3">L7*M7</f>
        <v>11</v>
      </c>
      <c r="O7" s="29" t="s">
        <v>18</v>
      </c>
      <c r="P7" s="26">
        <f>'[1]JUEVES 21-03-2024'!$I$21</f>
        <v>0</v>
      </c>
      <c r="Q7" s="29" t="s">
        <v>39</v>
      </c>
      <c r="R7" s="26">
        <v>2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162</v>
      </c>
      <c r="G8" s="10">
        <f t="shared" si="1"/>
        <v>40.5</v>
      </c>
      <c r="H8" s="15">
        <f>H7+H6</f>
        <v>175</v>
      </c>
      <c r="I8" s="19">
        <v>20</v>
      </c>
      <c r="J8" s="25">
        <v>9</v>
      </c>
      <c r="K8" s="26">
        <f t="shared" si="2"/>
        <v>180</v>
      </c>
      <c r="L8" s="20">
        <v>0.25</v>
      </c>
      <c r="M8" s="25">
        <v>160</v>
      </c>
      <c r="N8" s="26">
        <f t="shared" si="3"/>
        <v>40</v>
      </c>
      <c r="O8" s="29" t="s">
        <v>40</v>
      </c>
      <c r="P8" s="26">
        <v>164.9</v>
      </c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59</v>
      </c>
      <c r="G9" s="10">
        <f t="shared" si="1"/>
        <v>5.9</v>
      </c>
      <c r="I9" s="19">
        <v>10</v>
      </c>
      <c r="J9" s="25">
        <v>11</v>
      </c>
      <c r="K9" s="26">
        <f t="shared" si="2"/>
        <v>110</v>
      </c>
      <c r="L9" s="20">
        <v>0.1</v>
      </c>
      <c r="M9" s="25">
        <v>58</v>
      </c>
      <c r="N9" s="26">
        <f t="shared" si="3"/>
        <v>5.8000000000000007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167</v>
      </c>
      <c r="G10" s="10">
        <f t="shared" si="1"/>
        <v>8.35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166</v>
      </c>
      <c r="N10" s="26">
        <f t="shared" si="3"/>
        <v>8.3000000000000007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40</v>
      </c>
      <c r="E12" s="53" t="s">
        <v>6</v>
      </c>
      <c r="F12" s="54"/>
      <c r="G12" s="2">
        <f>SUM(G6:G11)</f>
        <v>69.83</v>
      </c>
      <c r="I12" s="55" t="s">
        <v>6</v>
      </c>
      <c r="J12" s="56"/>
      <c r="K12" s="34">
        <f>SUM(K6:K11)</f>
        <v>295</v>
      </c>
      <c r="L12" s="55">
        <v>0</v>
      </c>
      <c r="M12" s="56"/>
      <c r="N12" s="32">
        <f>SUM(N6:N11)</f>
        <v>75.179999999999993</v>
      </c>
      <c r="O12" s="33" t="s">
        <v>6</v>
      </c>
      <c r="P12" s="32">
        <f>SUM(P6:P11)</f>
        <v>265.10000000000002</v>
      </c>
      <c r="Q12" s="33" t="s">
        <v>6</v>
      </c>
      <c r="R12" s="32">
        <f>SUM(R6:R11)</f>
        <v>4.75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109.83</v>
      </c>
      <c r="F13" s="58"/>
      <c r="G13" s="59"/>
      <c r="I13" s="68" t="s">
        <v>15</v>
      </c>
      <c r="J13" s="69"/>
      <c r="K13" s="69"/>
      <c r="L13" s="72">
        <f>K12+N12</f>
        <v>370.18</v>
      </c>
      <c r="M13" s="72"/>
      <c r="N13" s="72"/>
      <c r="O13" s="75" t="s">
        <v>14</v>
      </c>
      <c r="P13" s="76"/>
      <c r="Q13" s="76">
        <f>P12-R12</f>
        <v>260.35000000000002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109.83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370.18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BD2F7-197D-4D50-9EEE-F91218085151}">
  <sheetPr codeName="Hoja19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'[1]MIERCOLES 20-03-2024'!$E$31</f>
        <v>32.200000000000003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38</v>
      </c>
      <c r="G7" s="10">
        <f t="shared" ref="G7:G11" si="1">E7*F7</f>
        <v>19</v>
      </c>
      <c r="H7">
        <v>15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30</v>
      </c>
      <c r="N7" s="26">
        <f t="shared" ref="N7:N11" si="3">L7*M7</f>
        <v>15</v>
      </c>
      <c r="O7" s="29" t="s">
        <v>18</v>
      </c>
      <c r="P7" s="26">
        <f>'[1]MIERCOLES 20-03-2024'!$I$21</f>
        <v>0</v>
      </c>
      <c r="Q7" s="29" t="s">
        <v>20</v>
      </c>
      <c r="R7" s="26">
        <v>310</v>
      </c>
    </row>
    <row r="8" spans="2:18" ht="24" customHeight="1" x14ac:dyDescent="0.25">
      <c r="B8" s="4">
        <v>20</v>
      </c>
      <c r="C8" s="7">
        <v>15</v>
      </c>
      <c r="D8" s="10">
        <f t="shared" si="0"/>
        <v>300</v>
      </c>
      <c r="E8" s="12">
        <v>0.25</v>
      </c>
      <c r="F8" s="7">
        <v>170</v>
      </c>
      <c r="G8" s="10">
        <f t="shared" si="1"/>
        <v>42.5</v>
      </c>
      <c r="H8" s="15">
        <f>H7+H6</f>
        <v>175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162</v>
      </c>
      <c r="N8" s="26">
        <f t="shared" si="3"/>
        <v>40.5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54</v>
      </c>
      <c r="G9" s="10">
        <f t="shared" si="1"/>
        <v>5.4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59</v>
      </c>
      <c r="N9" s="26">
        <f t="shared" si="3"/>
        <v>5.9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168</v>
      </c>
      <c r="G10" s="10">
        <f t="shared" si="1"/>
        <v>8.4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167</v>
      </c>
      <c r="N10" s="26">
        <f t="shared" si="3"/>
        <v>8.35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315</v>
      </c>
      <c r="E12" s="53" t="s">
        <v>6</v>
      </c>
      <c r="F12" s="54"/>
      <c r="G12" s="2">
        <f>SUM(G6:G11)</f>
        <v>75.38000000000001</v>
      </c>
      <c r="I12" s="55" t="s">
        <v>6</v>
      </c>
      <c r="J12" s="56"/>
      <c r="K12" s="34">
        <f>SUM(K6:K11)</f>
        <v>40</v>
      </c>
      <c r="L12" s="55">
        <v>0</v>
      </c>
      <c r="M12" s="56"/>
      <c r="N12" s="32">
        <f>SUM(N6:N11)</f>
        <v>69.83</v>
      </c>
      <c r="O12" s="33" t="s">
        <v>6</v>
      </c>
      <c r="P12" s="32">
        <f>SUM(P6:P11)</f>
        <v>32.200000000000003</v>
      </c>
      <c r="Q12" s="33" t="s">
        <v>6</v>
      </c>
      <c r="R12" s="32">
        <f>SUM(R6:R11)</f>
        <v>312.75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390.38</v>
      </c>
      <c r="F13" s="58"/>
      <c r="G13" s="59"/>
      <c r="I13" s="68" t="s">
        <v>15</v>
      </c>
      <c r="J13" s="69"/>
      <c r="K13" s="69"/>
      <c r="L13" s="72">
        <f>K12+N12</f>
        <v>109.83</v>
      </c>
      <c r="M13" s="72"/>
      <c r="N13" s="72"/>
      <c r="O13" s="75" t="s">
        <v>14</v>
      </c>
      <c r="P13" s="76"/>
      <c r="Q13" s="76">
        <f>P12-R12</f>
        <v>-280.55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390.38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109.82999999999998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58CB2-D41A-4106-AD3D-E4B4BEB14C6E}">
  <sheetPr codeName="Hoja20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7</v>
      </c>
      <c r="G6" s="9">
        <f>E6*F6</f>
        <v>7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'[1]MARTES 19-03-2024'!$E$31</f>
        <v>164.75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48</v>
      </c>
      <c r="G7" s="10">
        <f t="shared" ref="G7:G11" si="1">E7*F7</f>
        <v>24</v>
      </c>
      <c r="H7">
        <v>15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38</v>
      </c>
      <c r="N7" s="26">
        <f t="shared" ref="N7:N11" si="3">L7*M7</f>
        <v>19</v>
      </c>
      <c r="O7" s="29" t="s">
        <v>18</v>
      </c>
      <c r="P7" s="26">
        <f>'[1]MARTES 19-03-2024'!$I$21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175</v>
      </c>
      <c r="G8" s="10">
        <f t="shared" si="1"/>
        <v>43.75</v>
      </c>
      <c r="H8" s="15">
        <f>H7+H6</f>
        <v>175</v>
      </c>
      <c r="I8" s="19">
        <v>20</v>
      </c>
      <c r="J8" s="25">
        <v>15</v>
      </c>
      <c r="K8" s="26">
        <f t="shared" si="2"/>
        <v>300</v>
      </c>
      <c r="L8" s="20">
        <v>0.25</v>
      </c>
      <c r="M8" s="25">
        <v>170</v>
      </c>
      <c r="N8" s="26">
        <f t="shared" si="3"/>
        <v>42.5</v>
      </c>
      <c r="O8" s="29" t="s">
        <v>38</v>
      </c>
      <c r="P8" s="26">
        <v>84.2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59</v>
      </c>
      <c r="G9" s="10">
        <f t="shared" si="1"/>
        <v>5.9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54</v>
      </c>
      <c r="N9" s="26">
        <f t="shared" si="3"/>
        <v>5.4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169</v>
      </c>
      <c r="G10" s="10">
        <f t="shared" si="1"/>
        <v>8.4500000000000011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168</v>
      </c>
      <c r="N10" s="26">
        <f t="shared" si="3"/>
        <v>8.4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55</v>
      </c>
      <c r="E12" s="53" t="s">
        <v>6</v>
      </c>
      <c r="F12" s="54"/>
      <c r="G12" s="2">
        <f>SUM(G6:G11)</f>
        <v>89.18</v>
      </c>
      <c r="I12" s="55" t="s">
        <v>6</v>
      </c>
      <c r="J12" s="56"/>
      <c r="K12" s="34">
        <f>SUM(K6:K11)</f>
        <v>315</v>
      </c>
      <c r="L12" s="55">
        <v>0</v>
      </c>
      <c r="M12" s="56"/>
      <c r="N12" s="32">
        <f>SUM(N6:N11)</f>
        <v>75.38000000000001</v>
      </c>
      <c r="O12" s="33" t="s">
        <v>6</v>
      </c>
      <c r="P12" s="32">
        <f>SUM(P6:P11)</f>
        <v>248.95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144.18</v>
      </c>
      <c r="F13" s="58"/>
      <c r="G13" s="59"/>
      <c r="I13" s="68" t="s">
        <v>15</v>
      </c>
      <c r="J13" s="69"/>
      <c r="K13" s="69"/>
      <c r="L13" s="72">
        <f>K12+N12</f>
        <v>390.38</v>
      </c>
      <c r="M13" s="72"/>
      <c r="N13" s="72"/>
      <c r="O13" s="75" t="s">
        <v>14</v>
      </c>
      <c r="P13" s="76"/>
      <c r="Q13" s="76">
        <f>P12-R12</f>
        <v>246.2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144.18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390.38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8942A-B80D-44AA-8DBD-8FDE4B6DCBC2}">
  <sheetPr codeName="Hoja21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10</v>
      </c>
      <c r="G6" s="9">
        <f>E6*F6</f>
        <v>10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'[1]LUNES 18-03-2024'!$E$31</f>
        <v>22.2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51</v>
      </c>
      <c r="G7" s="10">
        <f t="shared" ref="G7:G11" si="1">E7*F7</f>
        <v>25.5</v>
      </c>
      <c r="H7">
        <v>15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48</v>
      </c>
      <c r="N7" s="26">
        <f t="shared" ref="N7:N11" si="3">L7*M7</f>
        <v>24</v>
      </c>
      <c r="O7" s="29" t="s">
        <v>18</v>
      </c>
      <c r="P7" s="26">
        <f>'[1]LUNES 18-03-2024'!$I$21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178</v>
      </c>
      <c r="G8" s="10">
        <f t="shared" si="1"/>
        <v>44.5</v>
      </c>
      <c r="H8" s="15">
        <f>H7+H6</f>
        <v>175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175</v>
      </c>
      <c r="N8" s="26">
        <f t="shared" si="3"/>
        <v>43.75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62</v>
      </c>
      <c r="G9" s="10">
        <f t="shared" si="1"/>
        <v>6.2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59</v>
      </c>
      <c r="N9" s="26">
        <f t="shared" si="3"/>
        <v>5.9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169</v>
      </c>
      <c r="G10" s="10">
        <f t="shared" si="1"/>
        <v>8.4500000000000011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169</v>
      </c>
      <c r="N10" s="26">
        <f t="shared" si="3"/>
        <v>8.4500000000000011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30</v>
      </c>
      <c r="E12" s="53" t="s">
        <v>6</v>
      </c>
      <c r="F12" s="54"/>
      <c r="G12" s="2">
        <f>SUM(G6:G11)</f>
        <v>94.73</v>
      </c>
      <c r="I12" s="55" t="s">
        <v>6</v>
      </c>
      <c r="J12" s="56"/>
      <c r="K12" s="34">
        <f>SUM(K6:K11)</f>
        <v>55</v>
      </c>
      <c r="L12" s="55">
        <v>0</v>
      </c>
      <c r="M12" s="56"/>
      <c r="N12" s="32">
        <f>SUM(N6:N11)</f>
        <v>89.18</v>
      </c>
      <c r="O12" s="33" t="s">
        <v>6</v>
      </c>
      <c r="P12" s="32">
        <f>SUM(P6:P11)</f>
        <v>22.2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124.73</v>
      </c>
      <c r="F13" s="58"/>
      <c r="G13" s="59"/>
      <c r="I13" s="68" t="s">
        <v>15</v>
      </c>
      <c r="J13" s="69"/>
      <c r="K13" s="69"/>
      <c r="L13" s="72">
        <f>K12+N12</f>
        <v>144.18</v>
      </c>
      <c r="M13" s="72"/>
      <c r="N13" s="72"/>
      <c r="O13" s="75" t="s">
        <v>14</v>
      </c>
      <c r="P13" s="76"/>
      <c r="Q13" s="76">
        <f>P12-R12</f>
        <v>19.45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124.73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144.18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E9940-847C-4A9A-B2C9-5804AF2CE19C}">
  <sheetPr codeName="Hoja22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180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10</v>
      </c>
      <c r="N6" s="24">
        <f>L6*M6</f>
        <v>10</v>
      </c>
      <c r="O6" s="29" t="s">
        <v>16</v>
      </c>
      <c r="P6" s="26">
        <f>'[1]VIERNES 15-03-2024'!$E$31</f>
        <v>12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51</v>
      </c>
      <c r="G7" s="10">
        <f t="shared" ref="G7:G11" si="1">E7*F7</f>
        <v>25.5</v>
      </c>
      <c r="H7">
        <v>11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51</v>
      </c>
      <c r="N7" s="26">
        <f t="shared" ref="N7:N11" si="3">L7*M7</f>
        <v>25.5</v>
      </c>
      <c r="O7" s="29" t="s">
        <v>18</v>
      </c>
      <c r="P7" s="26">
        <f>'[1]VIERNES 15-03-2024'!$I$21</f>
        <v>0</v>
      </c>
      <c r="Q7" s="29" t="s">
        <v>20</v>
      </c>
      <c r="R7" s="26">
        <v>275</v>
      </c>
    </row>
    <row r="8" spans="2:18" ht="24" customHeight="1" x14ac:dyDescent="0.25">
      <c r="B8" s="4">
        <v>20</v>
      </c>
      <c r="C8" s="7">
        <v>13</v>
      </c>
      <c r="D8" s="10">
        <f t="shared" si="0"/>
        <v>260</v>
      </c>
      <c r="E8" s="12">
        <v>0.25</v>
      </c>
      <c r="F8" s="7">
        <v>181</v>
      </c>
      <c r="G8" s="10">
        <f t="shared" si="1"/>
        <v>45.25</v>
      </c>
      <c r="H8" s="15">
        <f>H7+H6</f>
        <v>191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178</v>
      </c>
      <c r="N8" s="26">
        <f t="shared" si="3"/>
        <v>44.5</v>
      </c>
      <c r="O8" s="29" t="s">
        <v>37</v>
      </c>
      <c r="P8" s="26">
        <v>5.92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62</v>
      </c>
      <c r="G9" s="10">
        <f t="shared" si="1"/>
        <v>6.2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62</v>
      </c>
      <c r="N9" s="26">
        <f t="shared" si="3"/>
        <v>6.2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8</v>
      </c>
      <c r="D10" s="10">
        <f t="shared" si="0"/>
        <v>40</v>
      </c>
      <c r="E10" s="12">
        <v>0.05</v>
      </c>
      <c r="F10" s="7">
        <v>166</v>
      </c>
      <c r="G10" s="10">
        <f t="shared" si="1"/>
        <v>8.3000000000000007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169</v>
      </c>
      <c r="N10" s="26">
        <f t="shared" si="3"/>
        <v>8.4500000000000011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6</v>
      </c>
      <c r="G11" s="11">
        <f t="shared" si="1"/>
        <v>0.06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300</v>
      </c>
      <c r="E12" s="53" t="s">
        <v>6</v>
      </c>
      <c r="F12" s="54"/>
      <c r="G12" s="2">
        <f>SUM(G6:G11)</f>
        <v>87.31</v>
      </c>
      <c r="I12" s="55" t="s">
        <v>6</v>
      </c>
      <c r="J12" s="56"/>
      <c r="K12" s="34">
        <f>SUM(K6:K11)</f>
        <v>30</v>
      </c>
      <c r="L12" s="55">
        <v>0</v>
      </c>
      <c r="M12" s="56"/>
      <c r="N12" s="32">
        <f>SUM(N6:N11)</f>
        <v>94.73</v>
      </c>
      <c r="O12" s="33" t="s">
        <v>6</v>
      </c>
      <c r="P12" s="32">
        <f>SUM(P6:P11)</f>
        <v>17.920000000000002</v>
      </c>
      <c r="Q12" s="33" t="s">
        <v>6</v>
      </c>
      <c r="R12" s="32">
        <f>SUM(R6:R11)</f>
        <v>280.5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387.31</v>
      </c>
      <c r="F13" s="58"/>
      <c r="G13" s="59"/>
      <c r="I13" s="68" t="s">
        <v>15</v>
      </c>
      <c r="J13" s="69"/>
      <c r="K13" s="69"/>
      <c r="L13" s="72">
        <f>K12+N12</f>
        <v>124.73</v>
      </c>
      <c r="M13" s="72"/>
      <c r="N13" s="72"/>
      <c r="O13" s="75" t="s">
        <v>14</v>
      </c>
      <c r="P13" s="76"/>
      <c r="Q13" s="76">
        <f>P12-R12</f>
        <v>-262.58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387.31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124.73000000000002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F4957-560C-424C-A4D2-F089E0940644}">
  <sheetPr codeName="Hoja23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7</v>
      </c>
      <c r="G6" s="9">
        <f>E6*F6</f>
        <v>7</v>
      </c>
      <c r="H6" s="15">
        <v>180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'[1]JUEVES 14-03-2024'!$E$31</f>
        <v>260.84000000000003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60</v>
      </c>
      <c r="G7" s="10">
        <f t="shared" ref="G7:G11" si="1">E7*F7</f>
        <v>30</v>
      </c>
      <c r="H7">
        <v>11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51</v>
      </c>
      <c r="N7" s="26">
        <f t="shared" ref="N7:N11" si="3">L7*M7</f>
        <v>25.5</v>
      </c>
      <c r="O7" s="29" t="s">
        <v>18</v>
      </c>
      <c r="P7" s="26">
        <f>'[1]JUEVES 14-03-2024'!$I$21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184</v>
      </c>
      <c r="G8" s="10">
        <f t="shared" si="1"/>
        <v>46</v>
      </c>
      <c r="H8" s="15">
        <f>H7+H6</f>
        <v>191</v>
      </c>
      <c r="I8" s="19">
        <v>20</v>
      </c>
      <c r="J8" s="25">
        <v>13</v>
      </c>
      <c r="K8" s="26">
        <f t="shared" si="2"/>
        <v>260</v>
      </c>
      <c r="L8" s="20">
        <v>0.25</v>
      </c>
      <c r="M8" s="25">
        <v>181</v>
      </c>
      <c r="N8" s="26">
        <f t="shared" si="3"/>
        <v>45.25</v>
      </c>
      <c r="O8" s="29" t="s">
        <v>36</v>
      </c>
      <c r="P8" s="26">
        <v>11.3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62</v>
      </c>
      <c r="G9" s="10">
        <f t="shared" si="1"/>
        <v>6.2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62</v>
      </c>
      <c r="N9" s="26">
        <f t="shared" si="3"/>
        <v>6.2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173</v>
      </c>
      <c r="G10" s="10">
        <f t="shared" si="1"/>
        <v>8.65</v>
      </c>
      <c r="I10" s="19">
        <v>5</v>
      </c>
      <c r="J10" s="25">
        <v>8</v>
      </c>
      <c r="K10" s="26">
        <f t="shared" si="2"/>
        <v>40</v>
      </c>
      <c r="L10" s="20">
        <v>0.05</v>
      </c>
      <c r="M10" s="25">
        <v>166</v>
      </c>
      <c r="N10" s="26">
        <f t="shared" si="3"/>
        <v>8.3000000000000007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6</v>
      </c>
      <c r="N11" s="28">
        <f t="shared" si="3"/>
        <v>0.06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20</v>
      </c>
      <c r="E12" s="53" t="s">
        <v>6</v>
      </c>
      <c r="F12" s="54"/>
      <c r="G12" s="2">
        <f>SUM(G6:G11)</f>
        <v>97.92</v>
      </c>
      <c r="I12" s="55" t="s">
        <v>6</v>
      </c>
      <c r="J12" s="56"/>
      <c r="K12" s="34">
        <f>SUM(K6:K11)</f>
        <v>300</v>
      </c>
      <c r="L12" s="55">
        <v>0</v>
      </c>
      <c r="M12" s="56"/>
      <c r="N12" s="32">
        <f>SUM(N6:N11)</f>
        <v>87.31</v>
      </c>
      <c r="O12" s="33" t="s">
        <v>6</v>
      </c>
      <c r="P12" s="32">
        <f>SUM(P6:P11)</f>
        <v>272.14000000000004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117.92</v>
      </c>
      <c r="F13" s="58"/>
      <c r="G13" s="59"/>
      <c r="I13" s="68" t="s">
        <v>15</v>
      </c>
      <c r="J13" s="69"/>
      <c r="K13" s="69"/>
      <c r="L13" s="72">
        <f>K12+N12</f>
        <v>387.31</v>
      </c>
      <c r="M13" s="72"/>
      <c r="N13" s="72"/>
      <c r="O13" s="75" t="s">
        <v>14</v>
      </c>
      <c r="P13" s="76"/>
      <c r="Q13" s="76">
        <f>P12-R12</f>
        <v>269.39000000000004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117.92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387.31000000000006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0CA1-D74F-4109-8C74-4C987D6075B7}">
  <sheetPr codeName="Hoja24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12</v>
      </c>
      <c r="G6" s="9">
        <f>E6*F6</f>
        <v>12</v>
      </c>
      <c r="H6" s="15">
        <v>180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'[1]MIERCOLES 13-03-2024'!$E$31</f>
        <v>75.199999999999989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60</v>
      </c>
      <c r="G7" s="10">
        <f t="shared" ref="G7:G11" si="1">E7*F7</f>
        <v>30</v>
      </c>
      <c r="H7">
        <v>11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60</v>
      </c>
      <c r="N7" s="26">
        <f t="shared" ref="N7:N11" si="3">L7*M7</f>
        <v>30</v>
      </c>
      <c r="O7" s="29" t="s">
        <v>18</v>
      </c>
      <c r="P7" s="26">
        <f>'[1]MIERCOLES 13-03-2024'!$I$21</f>
        <v>0</v>
      </c>
      <c r="Q7" s="29" t="s">
        <v>31</v>
      </c>
      <c r="R7" s="26">
        <v>11</v>
      </c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189</v>
      </c>
      <c r="G8" s="10">
        <f t="shared" si="1"/>
        <v>47.25</v>
      </c>
      <c r="H8" s="15">
        <f>H7+H6</f>
        <v>191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184</v>
      </c>
      <c r="N8" s="26">
        <f t="shared" si="3"/>
        <v>46</v>
      </c>
      <c r="O8" s="29"/>
      <c r="P8" s="26"/>
      <c r="Q8" s="29" t="s">
        <v>20</v>
      </c>
      <c r="R8" s="26">
        <v>200</v>
      </c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64</v>
      </c>
      <c r="G9" s="10">
        <f t="shared" si="1"/>
        <v>6.4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62</v>
      </c>
      <c r="N9" s="26">
        <f t="shared" si="3"/>
        <v>6.2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170</v>
      </c>
      <c r="G10" s="10">
        <f t="shared" si="1"/>
        <v>8.5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173</v>
      </c>
      <c r="N10" s="26">
        <f t="shared" si="3"/>
        <v>8.65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155</v>
      </c>
      <c r="E12" s="53" t="s">
        <v>6</v>
      </c>
      <c r="F12" s="54"/>
      <c r="G12" s="2">
        <f>SUM(G6:G11)</f>
        <v>104.22</v>
      </c>
      <c r="I12" s="55" t="s">
        <v>6</v>
      </c>
      <c r="J12" s="56"/>
      <c r="K12" s="34">
        <f>SUM(K6:K11)</f>
        <v>20</v>
      </c>
      <c r="L12" s="55">
        <v>0</v>
      </c>
      <c r="M12" s="56"/>
      <c r="N12" s="32">
        <f>SUM(N6:N11)</f>
        <v>97.92</v>
      </c>
      <c r="O12" s="33" t="s">
        <v>6</v>
      </c>
      <c r="P12" s="32">
        <f>SUM(P6:P11)</f>
        <v>75.199999999999989</v>
      </c>
      <c r="Q12" s="33" t="s">
        <v>6</v>
      </c>
      <c r="R12" s="32">
        <f>SUM(R6:R11)</f>
        <v>216.5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259.22000000000003</v>
      </c>
      <c r="F13" s="58"/>
      <c r="G13" s="59"/>
      <c r="I13" s="68" t="s">
        <v>15</v>
      </c>
      <c r="J13" s="69"/>
      <c r="K13" s="69"/>
      <c r="L13" s="72">
        <f>K12+N12</f>
        <v>117.92</v>
      </c>
      <c r="M13" s="72"/>
      <c r="N13" s="72"/>
      <c r="O13" s="75" t="s">
        <v>14</v>
      </c>
      <c r="P13" s="76"/>
      <c r="Q13" s="76">
        <f>P12-R12</f>
        <v>-141.30000000000001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259.22000000000003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117.92000000000002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058F-CFEE-4949-A311-B6806B5E85C8}">
  <sheetPr codeName="Hoja25"/>
  <dimension ref="B2:R28"/>
  <sheetViews>
    <sheetView topLeftCell="H1" zoomScaleNormal="100" workbookViewId="0">
      <selection activeCell="O13" sqref="O13:P13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</v>
      </c>
      <c r="G6" s="9">
        <f>E6*F6</f>
        <v>6</v>
      </c>
      <c r="H6" s="15">
        <v>180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12</v>
      </c>
      <c r="N6" s="24">
        <f>L6*M6</f>
        <v>12</v>
      </c>
      <c r="O6" s="29" t="s">
        <v>16</v>
      </c>
      <c r="P6" s="26">
        <f>'[1]MARTES 12-03-2024'!$E$31</f>
        <v>121.25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65</v>
      </c>
      <c r="G7" s="10">
        <f t="shared" ref="G7:G11" si="1">E7*F7</f>
        <v>32.5</v>
      </c>
      <c r="H7">
        <v>11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60</v>
      </c>
      <c r="N7" s="26">
        <f t="shared" ref="N7:N11" si="3">L7*M7</f>
        <v>30</v>
      </c>
      <c r="O7" s="29" t="s">
        <v>18</v>
      </c>
      <c r="P7" s="26">
        <f>'[1]MARTES 12-03-2024'!$I$21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189</v>
      </c>
      <c r="G8" s="10">
        <f t="shared" si="1"/>
        <v>47.25</v>
      </c>
      <c r="H8" s="15">
        <f>H7+H6</f>
        <v>191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189</v>
      </c>
      <c r="N8" s="26">
        <f t="shared" si="3"/>
        <v>47.25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62</v>
      </c>
      <c r="G9" s="10">
        <f t="shared" si="1"/>
        <v>6.2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64</v>
      </c>
      <c r="N9" s="26">
        <f t="shared" si="3"/>
        <v>6.4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174</v>
      </c>
      <c r="G10" s="10">
        <f t="shared" si="1"/>
        <v>8.7000000000000011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170</v>
      </c>
      <c r="N10" s="26">
        <f t="shared" si="3"/>
        <v>8.5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40</v>
      </c>
      <c r="E12" s="53" t="s">
        <v>6</v>
      </c>
      <c r="F12" s="54"/>
      <c r="G12" s="2">
        <f>SUM(G6:G11)</f>
        <v>100.72</v>
      </c>
      <c r="I12" s="55" t="s">
        <v>6</v>
      </c>
      <c r="J12" s="56"/>
      <c r="K12" s="34">
        <f>SUM(K6:K11)</f>
        <v>155</v>
      </c>
      <c r="L12" s="55">
        <v>0</v>
      </c>
      <c r="M12" s="56"/>
      <c r="N12" s="32">
        <f>SUM(N6:N11)</f>
        <v>104.22</v>
      </c>
      <c r="O12" s="33" t="s">
        <v>6</v>
      </c>
      <c r="P12" s="32">
        <f>SUM(P6:P11)</f>
        <v>121.25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140.72</v>
      </c>
      <c r="F13" s="58"/>
      <c r="G13" s="59"/>
      <c r="I13" s="68" t="s">
        <v>15</v>
      </c>
      <c r="J13" s="69"/>
      <c r="K13" s="69"/>
      <c r="L13" s="72">
        <f>K12+N12</f>
        <v>259.22000000000003</v>
      </c>
      <c r="M13" s="72"/>
      <c r="N13" s="72"/>
      <c r="O13" s="75" t="s">
        <v>14</v>
      </c>
      <c r="P13" s="76"/>
      <c r="Q13" s="76">
        <f>P12-R12</f>
        <v>118.5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140.72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259.22000000000003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CE13F-0E3A-4A0C-BE2F-B27412F821DE}">
  <sheetPr codeName="Hoja26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180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</v>
      </c>
      <c r="N6" s="24">
        <f>L6*M6</f>
        <v>6</v>
      </c>
      <c r="O6" s="29" t="s">
        <v>16</v>
      </c>
      <c r="P6" s="26">
        <f>'[1]LUNES 11-03-2024'!$E$31</f>
        <v>5.6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66</v>
      </c>
      <c r="G7" s="10">
        <f t="shared" ref="G7:G11" si="1">E7*F7</f>
        <v>33</v>
      </c>
      <c r="H7">
        <v>11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65</v>
      </c>
      <c r="N7" s="26">
        <f t="shared" ref="N7:N11" si="3">L7*M7</f>
        <v>32.5</v>
      </c>
      <c r="O7" s="29" t="s">
        <v>18</v>
      </c>
      <c r="P7" s="26">
        <f>'[1]LUNES 11-03-2024'!$I$21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190</v>
      </c>
      <c r="G8" s="10">
        <f t="shared" si="1"/>
        <v>47.5</v>
      </c>
      <c r="H8" s="15">
        <f>H7+H6</f>
        <v>191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189</v>
      </c>
      <c r="N8" s="26">
        <f t="shared" si="3"/>
        <v>47.25</v>
      </c>
      <c r="O8" s="29" t="s">
        <v>35</v>
      </c>
      <c r="P8" s="26">
        <v>5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66</v>
      </c>
      <c r="G9" s="10">
        <f t="shared" si="1"/>
        <v>6.6000000000000005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62</v>
      </c>
      <c r="N9" s="26">
        <f t="shared" si="3"/>
        <v>6.2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174</v>
      </c>
      <c r="G10" s="10">
        <f t="shared" si="1"/>
        <v>8.7000000000000011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174</v>
      </c>
      <c r="N10" s="26">
        <f t="shared" si="3"/>
        <v>8.7000000000000011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35</v>
      </c>
      <c r="E12" s="53" t="s">
        <v>6</v>
      </c>
      <c r="F12" s="54"/>
      <c r="G12" s="2">
        <f>SUM(G6:G11)</f>
        <v>97.86999999999999</v>
      </c>
      <c r="I12" s="55" t="s">
        <v>6</v>
      </c>
      <c r="J12" s="56"/>
      <c r="K12" s="34">
        <f>SUM(K6:K11)</f>
        <v>40</v>
      </c>
      <c r="L12" s="55">
        <v>0</v>
      </c>
      <c r="M12" s="56"/>
      <c r="N12" s="32">
        <f>SUM(N6:N11)</f>
        <v>100.72</v>
      </c>
      <c r="O12" s="33" t="s">
        <v>6</v>
      </c>
      <c r="P12" s="32">
        <f>SUM(P6:P11)</f>
        <v>10.6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132.87</v>
      </c>
      <c r="F13" s="58"/>
      <c r="G13" s="59"/>
      <c r="I13" s="68" t="s">
        <v>15</v>
      </c>
      <c r="J13" s="69"/>
      <c r="K13" s="69"/>
      <c r="L13" s="72">
        <f>K12+N12</f>
        <v>140.72</v>
      </c>
      <c r="M13" s="72"/>
      <c r="N13" s="72"/>
      <c r="O13" s="75" t="s">
        <v>14</v>
      </c>
      <c r="P13" s="76"/>
      <c r="Q13" s="76">
        <f>P12-R12</f>
        <v>7.85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132.87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140.72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298EA-C897-43DA-9D2A-4B58B53B9342}"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'[1]JUEVES 12-09-2024'!$E$31</f>
        <v>152.5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'[1]JUEVES 12-09-2024'!$I$21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3</v>
      </c>
      <c r="G8" s="10">
        <f t="shared" si="1"/>
        <v>0.75</v>
      </c>
      <c r="H8" s="15">
        <f>H7+H6</f>
        <v>172</v>
      </c>
      <c r="I8" s="19">
        <v>20</v>
      </c>
      <c r="J8" s="25">
        <v>12</v>
      </c>
      <c r="K8" s="26">
        <f t="shared" si="2"/>
        <v>240</v>
      </c>
      <c r="L8" s="20">
        <v>0.25</v>
      </c>
      <c r="M8" s="25">
        <v>0</v>
      </c>
      <c r="N8" s="26">
        <f t="shared" si="3"/>
        <v>0</v>
      </c>
      <c r="O8" s="29" t="s">
        <v>40</v>
      </c>
      <c r="P8" s="26">
        <v>100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6</v>
      </c>
      <c r="G10" s="10">
        <f t="shared" si="1"/>
        <v>0.30000000000000004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4</v>
      </c>
      <c r="N10" s="26">
        <f t="shared" si="3"/>
        <v>0.2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55</v>
      </c>
      <c r="G11" s="11">
        <f t="shared" si="1"/>
        <v>0.55000000000000004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55</v>
      </c>
      <c r="N11" s="28">
        <f t="shared" si="3"/>
        <v>0.55000000000000004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40</v>
      </c>
      <c r="E12" s="53" t="s">
        <v>53</v>
      </c>
      <c r="F12" s="54"/>
      <c r="G12" s="2">
        <f>SUM(G6:G11)</f>
        <v>3.5999999999999996</v>
      </c>
      <c r="I12" s="55" t="s">
        <v>6</v>
      </c>
      <c r="J12" s="56"/>
      <c r="K12" s="34">
        <f>SUM(K6:K11)</f>
        <v>290</v>
      </c>
      <c r="L12" s="55" t="s">
        <v>55</v>
      </c>
      <c r="M12" s="56"/>
      <c r="N12" s="32">
        <f>SUM(N6:N11)</f>
        <v>3.3500000000000005</v>
      </c>
      <c r="O12" s="33" t="s">
        <v>6</v>
      </c>
      <c r="P12" s="32">
        <f>SUM(P6:P11)</f>
        <v>252.5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43.6</v>
      </c>
      <c r="F13" s="58"/>
      <c r="G13" s="59"/>
      <c r="I13" s="68" t="s">
        <v>15</v>
      </c>
      <c r="J13" s="69"/>
      <c r="K13" s="69"/>
      <c r="L13" s="72">
        <f>K12+N12</f>
        <v>293.35000000000002</v>
      </c>
      <c r="M13" s="72"/>
      <c r="N13" s="72"/>
      <c r="O13" s="75" t="s">
        <v>14</v>
      </c>
      <c r="P13" s="76"/>
      <c r="Q13" s="76">
        <f>P12-R12</f>
        <v>249.75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43.6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293.35000000000002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0FD4-849C-4890-95AD-B9867162317B}">
  <sheetPr codeName="Hoja27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</v>
      </c>
      <c r="G6" s="9">
        <f>E6*F6</f>
        <v>6</v>
      </c>
      <c r="H6" s="15">
        <v>180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'[1]VIERNES 08-03-2024'!$E$31</f>
        <v>21.5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70</v>
      </c>
      <c r="G7" s="10">
        <f t="shared" ref="G7:G11" si="1">E7*F7</f>
        <v>35</v>
      </c>
      <c r="H7">
        <v>11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66</v>
      </c>
      <c r="N7" s="26">
        <f t="shared" ref="N7:N11" si="3">L7*M7</f>
        <v>33</v>
      </c>
      <c r="O7" s="29" t="s">
        <v>18</v>
      </c>
      <c r="P7" s="26">
        <f>'[1]VIERNES 08-03-2024'!$I$21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190</v>
      </c>
      <c r="G8" s="10">
        <f t="shared" si="1"/>
        <v>47.5</v>
      </c>
      <c r="H8" s="15">
        <f>H7+H6</f>
        <v>191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190</v>
      </c>
      <c r="N8" s="26">
        <f t="shared" si="3"/>
        <v>47.5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68</v>
      </c>
      <c r="G9" s="10">
        <f t="shared" si="1"/>
        <v>6.8000000000000007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66</v>
      </c>
      <c r="N9" s="26">
        <f t="shared" si="3"/>
        <v>6.6000000000000005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175</v>
      </c>
      <c r="G10" s="10">
        <f t="shared" si="1"/>
        <v>8.75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174</v>
      </c>
      <c r="N10" s="26">
        <f t="shared" si="3"/>
        <v>8.7000000000000011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10</v>
      </c>
      <c r="E12" s="53" t="s">
        <v>6</v>
      </c>
      <c r="F12" s="54"/>
      <c r="G12" s="2">
        <f>SUM(G6:G11)</f>
        <v>104.11999999999999</v>
      </c>
      <c r="I12" s="55" t="s">
        <v>6</v>
      </c>
      <c r="J12" s="56"/>
      <c r="K12" s="34">
        <f>SUM(K6:K11)</f>
        <v>35</v>
      </c>
      <c r="L12" s="55">
        <v>0</v>
      </c>
      <c r="M12" s="56"/>
      <c r="N12" s="32">
        <f>SUM(N6:N11)</f>
        <v>97.86999999999999</v>
      </c>
      <c r="O12" s="33" t="s">
        <v>6</v>
      </c>
      <c r="P12" s="32">
        <f>SUM(P6:P11)</f>
        <v>21.5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114.11999999999999</v>
      </c>
      <c r="F13" s="58"/>
      <c r="G13" s="59"/>
      <c r="I13" s="68" t="s">
        <v>15</v>
      </c>
      <c r="J13" s="69"/>
      <c r="K13" s="69"/>
      <c r="L13" s="72">
        <f>K12+N12</f>
        <v>132.87</v>
      </c>
      <c r="M13" s="72"/>
      <c r="N13" s="72"/>
      <c r="O13" s="75" t="s">
        <v>14</v>
      </c>
      <c r="P13" s="76"/>
      <c r="Q13" s="76">
        <f>P12-R12</f>
        <v>18.75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114.11999999999999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132.87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D33C-C749-4B2E-9541-4A044FF944D6}">
  <sheetPr codeName="Hoja28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</v>
      </c>
      <c r="G6" s="9">
        <f>E6*F6</f>
        <v>4</v>
      </c>
      <c r="H6" s="15">
        <v>180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</v>
      </c>
      <c r="N6" s="24">
        <f>L6*M6</f>
        <v>6</v>
      </c>
      <c r="O6" s="29" t="s">
        <v>16</v>
      </c>
      <c r="P6" s="26">
        <f>'[1]JUEVES 07-03-2024'!$E$31</f>
        <v>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71</v>
      </c>
      <c r="G7" s="10">
        <f t="shared" ref="G7:G11" si="1">E7*F7</f>
        <v>35.5</v>
      </c>
      <c r="H7">
        <v>11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70</v>
      </c>
      <c r="N7" s="26">
        <f t="shared" ref="N7:N11" si="3">L7*M7</f>
        <v>35</v>
      </c>
      <c r="O7" s="29" t="s">
        <v>18</v>
      </c>
      <c r="P7" s="26">
        <f>'[1]JUEVES 07-03-2024'!$I$21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191</v>
      </c>
      <c r="G8" s="10">
        <f t="shared" si="1"/>
        <v>47.75</v>
      </c>
      <c r="H8" s="15">
        <f>H7+H6</f>
        <v>191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190</v>
      </c>
      <c r="N8" s="26">
        <f t="shared" si="3"/>
        <v>47.5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68</v>
      </c>
      <c r="G9" s="10">
        <f t="shared" si="1"/>
        <v>6.8000000000000007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68</v>
      </c>
      <c r="N9" s="26">
        <f t="shared" si="3"/>
        <v>6.8000000000000007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175</v>
      </c>
      <c r="G10" s="10">
        <f t="shared" si="1"/>
        <v>8.75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175</v>
      </c>
      <c r="N10" s="26">
        <f t="shared" si="3"/>
        <v>8.75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2</v>
      </c>
      <c r="D11" s="11">
        <f t="shared" si="0"/>
        <v>2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12</v>
      </c>
      <c r="E12" s="53" t="s">
        <v>6</v>
      </c>
      <c r="F12" s="54"/>
      <c r="G12" s="2">
        <f>SUM(G6:G11)</f>
        <v>102.86999999999999</v>
      </c>
      <c r="I12" s="55" t="s">
        <v>6</v>
      </c>
      <c r="J12" s="56"/>
      <c r="K12" s="34">
        <f>SUM(K6:K11)</f>
        <v>10</v>
      </c>
      <c r="L12" s="55">
        <v>0</v>
      </c>
      <c r="M12" s="56"/>
      <c r="N12" s="32">
        <f>SUM(N6:N11)</f>
        <v>104.11999999999999</v>
      </c>
      <c r="O12" s="33" t="s">
        <v>6</v>
      </c>
      <c r="P12" s="32">
        <f>SUM(P6:P11)</f>
        <v>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114.86999999999999</v>
      </c>
      <c r="F13" s="58"/>
      <c r="G13" s="59"/>
      <c r="I13" s="68" t="s">
        <v>15</v>
      </c>
      <c r="J13" s="69"/>
      <c r="K13" s="69"/>
      <c r="L13" s="72">
        <f>K12+N12</f>
        <v>114.11999999999999</v>
      </c>
      <c r="M13" s="72"/>
      <c r="N13" s="72"/>
      <c r="O13" s="75" t="s">
        <v>14</v>
      </c>
      <c r="P13" s="76"/>
      <c r="Q13" s="76">
        <f>P12-R12</f>
        <v>-0.75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114.86999999999999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114.11999999999999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048AD-DF38-4F11-B777-710C0C1E62FA}">
  <sheetPr codeName="Hoja29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</v>
      </c>
      <c r="G6" s="9">
        <f>E6*F6</f>
        <v>6</v>
      </c>
      <c r="H6" s="15">
        <v>180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</v>
      </c>
      <c r="N6" s="24">
        <f>L6*M6</f>
        <v>4</v>
      </c>
      <c r="O6" s="29" t="s">
        <v>16</v>
      </c>
      <c r="P6" s="26">
        <f>'[1]MIERCOLES 06-03-2024'!$E$31</f>
        <v>16.600000000000001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76</v>
      </c>
      <c r="G7" s="10">
        <f t="shared" ref="G7:G11" si="1">E7*F7</f>
        <v>38</v>
      </c>
      <c r="H7">
        <v>11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71</v>
      </c>
      <c r="N7" s="26">
        <f t="shared" ref="N7:N11" si="3">L7*M7</f>
        <v>35.5</v>
      </c>
      <c r="O7" s="29" t="s">
        <v>18</v>
      </c>
      <c r="P7" s="26">
        <f>'[1]MIERCOLES 06-03-2024'!$I$21</f>
        <v>0</v>
      </c>
      <c r="Q7" s="29" t="s">
        <v>20</v>
      </c>
      <c r="R7" s="26">
        <v>150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196</v>
      </c>
      <c r="G8" s="10">
        <f t="shared" si="1"/>
        <v>49</v>
      </c>
      <c r="H8" s="15">
        <f>H7+H6</f>
        <v>191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191</v>
      </c>
      <c r="N8" s="26">
        <f t="shared" si="3"/>
        <v>47.75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8</v>
      </c>
      <c r="D9" s="10">
        <f t="shared" si="0"/>
        <v>80</v>
      </c>
      <c r="E9" s="12">
        <v>0.1</v>
      </c>
      <c r="F9" s="7">
        <v>70</v>
      </c>
      <c r="G9" s="10">
        <f t="shared" si="1"/>
        <v>7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68</v>
      </c>
      <c r="N9" s="26">
        <f t="shared" si="3"/>
        <v>6.8000000000000007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179</v>
      </c>
      <c r="G10" s="10">
        <f t="shared" si="1"/>
        <v>8.9500000000000011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175</v>
      </c>
      <c r="N10" s="26">
        <f t="shared" si="3"/>
        <v>8.75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2</v>
      </c>
      <c r="D11" s="11">
        <f t="shared" si="0"/>
        <v>2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2</v>
      </c>
      <c r="K11" s="28">
        <f t="shared" si="2"/>
        <v>2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142</v>
      </c>
      <c r="E12" s="53" t="s">
        <v>6</v>
      </c>
      <c r="F12" s="54"/>
      <c r="G12" s="2">
        <f>SUM(G6:G11)</f>
        <v>109.02</v>
      </c>
      <c r="I12" s="55" t="s">
        <v>6</v>
      </c>
      <c r="J12" s="56"/>
      <c r="K12" s="34">
        <f>SUM(K6:K11)</f>
        <v>12</v>
      </c>
      <c r="L12" s="55">
        <v>0</v>
      </c>
      <c r="M12" s="56"/>
      <c r="N12" s="32">
        <f>SUM(N6:N11)</f>
        <v>102.86999999999999</v>
      </c>
      <c r="O12" s="33" t="s">
        <v>6</v>
      </c>
      <c r="P12" s="32">
        <f>SUM(P6:P11)</f>
        <v>16.600000000000001</v>
      </c>
      <c r="Q12" s="33" t="s">
        <v>6</v>
      </c>
      <c r="R12" s="32">
        <f>SUM(R6:R11)</f>
        <v>152.75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251.01999999999998</v>
      </c>
      <c r="F13" s="58"/>
      <c r="G13" s="59"/>
      <c r="I13" s="68" t="s">
        <v>15</v>
      </c>
      <c r="J13" s="69"/>
      <c r="K13" s="69"/>
      <c r="L13" s="72">
        <f>K12+N12</f>
        <v>114.86999999999999</v>
      </c>
      <c r="M13" s="72"/>
      <c r="N13" s="72"/>
      <c r="O13" s="75" t="s">
        <v>14</v>
      </c>
      <c r="P13" s="76"/>
      <c r="Q13" s="76">
        <f>P12-R12</f>
        <v>-136.15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251.01999999999998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114.86999999999998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C1762-14DE-4169-8D41-651F35ED70ED}">
  <sheetPr codeName="Hoja30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2.855468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4.4257812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17</v>
      </c>
      <c r="G6" s="9">
        <f>E6*F6</f>
        <v>17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</v>
      </c>
      <c r="N6" s="24">
        <f>L6*M6</f>
        <v>6</v>
      </c>
      <c r="O6" s="29" t="s">
        <v>16</v>
      </c>
      <c r="P6" s="26">
        <f>'[1]MARTES 05-03-2024'!$E$31</f>
        <v>46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80</v>
      </c>
      <c r="G7" s="10">
        <f t="shared" ref="G7:G11" si="1">E7*F7</f>
        <v>40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76</v>
      </c>
      <c r="N7" s="26">
        <f t="shared" ref="N7:N11" si="3">L7*M7</f>
        <v>38</v>
      </c>
      <c r="O7" s="29" t="s">
        <v>18</v>
      </c>
      <c r="P7" s="26">
        <f>'[1]MARTES 05-03-2024'!$I$21</f>
        <v>0</v>
      </c>
      <c r="Q7" s="29" t="s">
        <v>34</v>
      </c>
      <c r="R7" s="26">
        <v>3.5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204</v>
      </c>
      <c r="G8" s="10">
        <f t="shared" si="1"/>
        <v>51</v>
      </c>
      <c r="H8" s="15">
        <f>H7+H6</f>
        <v>179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196</v>
      </c>
      <c r="N8" s="26">
        <f t="shared" si="3"/>
        <v>49</v>
      </c>
      <c r="O8" s="29" t="s">
        <v>33</v>
      </c>
      <c r="P8" s="26">
        <v>40</v>
      </c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72</v>
      </c>
      <c r="G9" s="10">
        <f t="shared" si="1"/>
        <v>7.2</v>
      </c>
      <c r="I9" s="19">
        <v>10</v>
      </c>
      <c r="J9" s="25">
        <v>8</v>
      </c>
      <c r="K9" s="26">
        <f t="shared" si="2"/>
        <v>80</v>
      </c>
      <c r="L9" s="20">
        <v>0.1</v>
      </c>
      <c r="M9" s="25">
        <v>70</v>
      </c>
      <c r="N9" s="26">
        <f t="shared" si="3"/>
        <v>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180</v>
      </c>
      <c r="G10" s="10">
        <f t="shared" si="1"/>
        <v>9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179</v>
      </c>
      <c r="N10" s="26">
        <f t="shared" si="3"/>
        <v>8.9500000000000011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2</v>
      </c>
      <c r="D11" s="11">
        <f t="shared" si="0"/>
        <v>2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2</v>
      </c>
      <c r="K11" s="28">
        <f t="shared" si="2"/>
        <v>2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47</v>
      </c>
      <c r="E12" s="53" t="s">
        <v>6</v>
      </c>
      <c r="F12" s="54"/>
      <c r="G12" s="2">
        <f>SUM(G6:G11)</f>
        <v>124.27</v>
      </c>
      <c r="I12" s="55" t="s">
        <v>6</v>
      </c>
      <c r="J12" s="56"/>
      <c r="K12" s="34">
        <f>SUM(K6:K11)</f>
        <v>142</v>
      </c>
      <c r="L12" s="55">
        <v>0</v>
      </c>
      <c r="M12" s="56"/>
      <c r="N12" s="32">
        <f>SUM(N6:N11)</f>
        <v>109.02</v>
      </c>
      <c r="O12" s="33" t="s">
        <v>6</v>
      </c>
      <c r="P12" s="32">
        <f>SUM(P6:P11)</f>
        <v>86</v>
      </c>
      <c r="Q12" s="33" t="s">
        <v>6</v>
      </c>
      <c r="R12" s="32">
        <f>SUM(R6:R11)</f>
        <v>6.25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171.26999999999998</v>
      </c>
      <c r="F13" s="58"/>
      <c r="G13" s="59"/>
      <c r="I13" s="68" t="s">
        <v>15</v>
      </c>
      <c r="J13" s="69"/>
      <c r="K13" s="69"/>
      <c r="L13" s="72">
        <f>K12+N12</f>
        <v>251.01999999999998</v>
      </c>
      <c r="M13" s="72"/>
      <c r="N13" s="72"/>
      <c r="O13" s="75" t="s">
        <v>14</v>
      </c>
      <c r="P13" s="76"/>
      <c r="Q13" s="76">
        <f>P12-R12</f>
        <v>79.75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171.26999999999998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251.01999999999998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D1ED7-0479-40BD-8563-D1B6AF993D5E}">
  <sheetPr codeName="Hoja31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5</v>
      </c>
      <c r="G6" s="9">
        <f>E6*F6</f>
        <v>5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17</v>
      </c>
      <c r="N6" s="24">
        <f>L6*M6</f>
        <v>17</v>
      </c>
      <c r="O6" s="29" t="s">
        <v>16</v>
      </c>
      <c r="P6" s="26">
        <f>'[1]LUNES 04-03-2024'!$E$31</f>
        <v>53.35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84</v>
      </c>
      <c r="G7" s="10">
        <f t="shared" ref="G7:G11" si="1">E7*F7</f>
        <v>42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80</v>
      </c>
      <c r="N7" s="26">
        <f t="shared" ref="N7:N11" si="3">L7*M7</f>
        <v>40</v>
      </c>
      <c r="O7" s="29" t="s">
        <v>18</v>
      </c>
      <c r="P7" s="26">
        <f>'[1]LUNES 04-03-2024'!$I$21</f>
        <v>0</v>
      </c>
      <c r="Q7" s="29" t="s">
        <v>32</v>
      </c>
      <c r="R7" s="26">
        <v>5.6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203</v>
      </c>
      <c r="G8" s="10">
        <f t="shared" si="1"/>
        <v>50.75</v>
      </c>
      <c r="H8" s="15">
        <f>H7+H6</f>
        <v>179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204</v>
      </c>
      <c r="N8" s="26">
        <f t="shared" si="3"/>
        <v>51</v>
      </c>
      <c r="O8" s="29"/>
      <c r="P8" s="26"/>
      <c r="Q8" s="29" t="s">
        <v>20</v>
      </c>
      <c r="R8" s="26">
        <v>40</v>
      </c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76</v>
      </c>
      <c r="G9" s="10">
        <f t="shared" si="1"/>
        <v>7.6000000000000005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72</v>
      </c>
      <c r="N9" s="26">
        <f t="shared" si="3"/>
        <v>7.2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177</v>
      </c>
      <c r="G10" s="10">
        <f t="shared" si="1"/>
        <v>8.85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180</v>
      </c>
      <c r="N10" s="26">
        <f t="shared" si="3"/>
        <v>9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2</v>
      </c>
      <c r="D11" s="11">
        <f t="shared" si="0"/>
        <v>2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2</v>
      </c>
      <c r="K11" s="28">
        <f t="shared" si="2"/>
        <v>2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52</v>
      </c>
      <c r="E12" s="53" t="s">
        <v>6</v>
      </c>
      <c r="F12" s="54"/>
      <c r="G12" s="2">
        <f>SUM(G6:G11)</f>
        <v>114.26999999999998</v>
      </c>
      <c r="I12" s="55" t="s">
        <v>6</v>
      </c>
      <c r="J12" s="56"/>
      <c r="K12" s="34">
        <f>SUM(K6:K11)</f>
        <v>47</v>
      </c>
      <c r="L12" s="55">
        <v>0</v>
      </c>
      <c r="M12" s="56"/>
      <c r="N12" s="32">
        <f>SUM(N6:N11)</f>
        <v>124.27</v>
      </c>
      <c r="O12" s="33" t="s">
        <v>6</v>
      </c>
      <c r="P12" s="32">
        <f>SUM(P6:P11)</f>
        <v>53.35</v>
      </c>
      <c r="Q12" s="33" t="s">
        <v>6</v>
      </c>
      <c r="R12" s="32">
        <f>SUM(R6:R11)</f>
        <v>48.35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166.26999999999998</v>
      </c>
      <c r="F13" s="58"/>
      <c r="G13" s="59"/>
      <c r="I13" s="68" t="s">
        <v>15</v>
      </c>
      <c r="J13" s="69"/>
      <c r="K13" s="69"/>
      <c r="L13" s="72">
        <f>K12+N12</f>
        <v>171.26999999999998</v>
      </c>
      <c r="M13" s="72"/>
      <c r="N13" s="72"/>
      <c r="O13" s="75" t="s">
        <v>14</v>
      </c>
      <c r="P13" s="76"/>
      <c r="Q13" s="76">
        <f>P12-R12</f>
        <v>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166.26999999999998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171.26999999999998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E8CC4-6150-4C13-9299-203EE214C24A}">
  <sheetPr codeName="Hoja32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7</v>
      </c>
      <c r="G6" s="9">
        <f>E6*F6</f>
        <v>7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5</v>
      </c>
      <c r="N6" s="24">
        <f>L6*M6</f>
        <v>5</v>
      </c>
      <c r="O6" s="29" t="s">
        <v>16</v>
      </c>
      <c r="P6" s="26">
        <f>'[1]VIERNES 01-03-2024'!$E$31</f>
        <v>34.900000000000006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85</v>
      </c>
      <c r="G7" s="10">
        <f t="shared" ref="G7:G11" si="1">E7*F7</f>
        <v>42.5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84</v>
      </c>
      <c r="N7" s="26">
        <f t="shared" ref="N7:N11" si="3">L7*M7</f>
        <v>42</v>
      </c>
      <c r="O7" s="29" t="s">
        <v>18</v>
      </c>
      <c r="P7" s="26">
        <f>'[1]VIERNES 01-03-2024'!$I$21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204</v>
      </c>
      <c r="G8" s="10">
        <f t="shared" si="1"/>
        <v>51</v>
      </c>
      <c r="H8" s="15">
        <f>H7+H6</f>
        <v>179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203</v>
      </c>
      <c r="N8" s="26">
        <f t="shared" si="3"/>
        <v>50.75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76</v>
      </c>
      <c r="G9" s="10">
        <f t="shared" si="1"/>
        <v>7.6000000000000005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76</v>
      </c>
      <c r="N9" s="26">
        <f t="shared" si="3"/>
        <v>7.6000000000000005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179</v>
      </c>
      <c r="G10" s="10">
        <f t="shared" si="1"/>
        <v>8.9500000000000011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177</v>
      </c>
      <c r="N10" s="26">
        <f t="shared" si="3"/>
        <v>8.85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2</v>
      </c>
      <c r="D11" s="11">
        <f t="shared" si="0"/>
        <v>2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2</v>
      </c>
      <c r="K11" s="28">
        <f t="shared" si="2"/>
        <v>2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102</v>
      </c>
      <c r="E12" s="53" t="s">
        <v>6</v>
      </c>
      <c r="F12" s="54"/>
      <c r="G12" s="2">
        <f>SUM(G6:G11)</f>
        <v>117.11999999999999</v>
      </c>
      <c r="I12" s="55" t="s">
        <v>6</v>
      </c>
      <c r="J12" s="56"/>
      <c r="K12" s="34">
        <f>SUM(K6:K11)</f>
        <v>52</v>
      </c>
      <c r="L12" s="55">
        <v>0</v>
      </c>
      <c r="M12" s="56"/>
      <c r="N12" s="32">
        <f>SUM(N6:N11)</f>
        <v>114.26999999999998</v>
      </c>
      <c r="O12" s="33" t="s">
        <v>6</v>
      </c>
      <c r="P12" s="32">
        <f>SUM(P6:P11)</f>
        <v>34.900000000000006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219.12</v>
      </c>
      <c r="F13" s="58"/>
      <c r="G13" s="59"/>
      <c r="I13" s="68" t="s">
        <v>15</v>
      </c>
      <c r="J13" s="69"/>
      <c r="K13" s="69"/>
      <c r="L13" s="72">
        <f>K12+N12</f>
        <v>166.26999999999998</v>
      </c>
      <c r="M13" s="72"/>
      <c r="N13" s="72"/>
      <c r="O13" s="75" t="s">
        <v>14</v>
      </c>
      <c r="P13" s="76"/>
      <c r="Q13" s="76">
        <f>P12-R12</f>
        <v>-52.849999999999994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219.12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166.27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03E19-1CCF-42BE-A2A4-A7B0269050F2}">
  <sheetPr codeName="Hoja33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'[1]JUEVES 29-02-2024'!$E$31</f>
        <v>3.08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84</v>
      </c>
      <c r="G7" s="10">
        <f t="shared" ref="G7:G11" si="1">E7*F7</f>
        <v>42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85</v>
      </c>
      <c r="N7" s="26">
        <f t="shared" ref="N7:N11" si="3">L7*M7</f>
        <v>42.5</v>
      </c>
      <c r="O7" s="29" t="s">
        <v>18</v>
      </c>
      <c r="P7" s="26">
        <f>'[1]JUEVES 29-02-2024'!$I$21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210</v>
      </c>
      <c r="G8" s="10">
        <f t="shared" si="1"/>
        <v>52.5</v>
      </c>
      <c r="H8" s="15">
        <f>H7+H6</f>
        <v>179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204</v>
      </c>
      <c r="N8" s="26">
        <f t="shared" si="3"/>
        <v>51</v>
      </c>
      <c r="O8" s="29" t="s">
        <v>23</v>
      </c>
      <c r="P8" s="26">
        <v>50</v>
      </c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74</v>
      </c>
      <c r="G9" s="10">
        <f t="shared" si="1"/>
        <v>7.4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76</v>
      </c>
      <c r="N9" s="26">
        <f t="shared" si="3"/>
        <v>7.6000000000000005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177</v>
      </c>
      <c r="G10" s="10">
        <f t="shared" si="1"/>
        <v>8.85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179</v>
      </c>
      <c r="N10" s="26">
        <f t="shared" si="3"/>
        <v>8.9500000000000011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2</v>
      </c>
      <c r="K11" s="28">
        <f t="shared" si="2"/>
        <v>2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56</v>
      </c>
      <c r="E12" s="53" t="s">
        <v>6</v>
      </c>
      <c r="F12" s="54"/>
      <c r="G12" s="2">
        <f>SUM(G6:G11)</f>
        <v>112.79</v>
      </c>
      <c r="I12" s="55" t="s">
        <v>6</v>
      </c>
      <c r="J12" s="56"/>
      <c r="K12" s="34">
        <f>SUM(K6:K11)</f>
        <v>102</v>
      </c>
      <c r="L12" s="55">
        <v>0</v>
      </c>
      <c r="M12" s="56"/>
      <c r="N12" s="32">
        <f>SUM(N6:N11)</f>
        <v>117.11999999999999</v>
      </c>
      <c r="O12" s="33" t="s">
        <v>6</v>
      </c>
      <c r="P12" s="32">
        <f>SUM(P6:P11)</f>
        <v>53.08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168.79000000000002</v>
      </c>
      <c r="F13" s="58"/>
      <c r="G13" s="59"/>
      <c r="I13" s="68" t="s">
        <v>15</v>
      </c>
      <c r="J13" s="69"/>
      <c r="K13" s="69"/>
      <c r="L13" s="72">
        <f>K12+N12</f>
        <v>219.12</v>
      </c>
      <c r="M13" s="72"/>
      <c r="N13" s="72"/>
      <c r="O13" s="75" t="s">
        <v>14</v>
      </c>
      <c r="P13" s="76"/>
      <c r="Q13" s="76">
        <f>P12-R12</f>
        <v>50.33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168.79000000000002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219.12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B3A23-57C7-402B-9B33-54960DEBA27D}">
  <sheetPr codeName="Hoja34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12</v>
      </c>
      <c r="G6" s="9">
        <f>E6*F6</f>
        <v>12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'[1]MIERCOLES 28-02-2024'!$E$31</f>
        <v>38.25</v>
      </c>
      <c r="Q6" s="29" t="s">
        <v>17</v>
      </c>
      <c r="R6" s="26">
        <v>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90</v>
      </c>
      <c r="G7" s="10">
        <f t="shared" ref="G7:G11" si="1">E7*F7</f>
        <v>45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84</v>
      </c>
      <c r="N7" s="26">
        <f t="shared" ref="N7:N11" si="3">L7*M7</f>
        <v>42</v>
      </c>
      <c r="O7" s="29" t="s">
        <v>18</v>
      </c>
      <c r="P7" s="26">
        <f>'[1]MIERCOLES 28-02-2024'!$I$21</f>
        <v>0</v>
      </c>
      <c r="Q7" s="29" t="s">
        <v>20</v>
      </c>
      <c r="R7" s="26">
        <v>40</v>
      </c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218</v>
      </c>
      <c r="G8" s="10">
        <f t="shared" si="1"/>
        <v>54.5</v>
      </c>
      <c r="H8" s="15">
        <f>H7+H6</f>
        <v>179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210</v>
      </c>
      <c r="N8" s="26">
        <f t="shared" si="3"/>
        <v>52.5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86</v>
      </c>
      <c r="G9" s="10">
        <f t="shared" si="1"/>
        <v>8.6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74</v>
      </c>
      <c r="N9" s="26">
        <f t="shared" si="3"/>
        <v>7.4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187</v>
      </c>
      <c r="G10" s="10">
        <f t="shared" si="1"/>
        <v>9.35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177</v>
      </c>
      <c r="N10" s="26">
        <f t="shared" si="3"/>
        <v>8.85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46</v>
      </c>
      <c r="E12" s="53" t="s">
        <v>6</v>
      </c>
      <c r="F12" s="54"/>
      <c r="G12" s="2">
        <f>SUM(G6:G11)</f>
        <v>129.54</v>
      </c>
      <c r="I12" s="55" t="s">
        <v>6</v>
      </c>
      <c r="J12" s="56"/>
      <c r="K12" s="34">
        <f>SUM(K6:K11)</f>
        <v>56</v>
      </c>
      <c r="L12" s="55">
        <v>0</v>
      </c>
      <c r="M12" s="56"/>
      <c r="N12" s="32">
        <f>SUM(N6:N11)</f>
        <v>112.79</v>
      </c>
      <c r="O12" s="33" t="s">
        <v>6</v>
      </c>
      <c r="P12" s="32">
        <f>SUM(P6:P11)</f>
        <v>38.25</v>
      </c>
      <c r="Q12" s="33" t="s">
        <v>6</v>
      </c>
      <c r="R12" s="32">
        <f>SUM(R6:R11)</f>
        <v>45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175.54</v>
      </c>
      <c r="F13" s="58"/>
      <c r="G13" s="59"/>
      <c r="I13" s="68" t="s">
        <v>15</v>
      </c>
      <c r="J13" s="69"/>
      <c r="K13" s="69"/>
      <c r="L13" s="72">
        <f>K12+N12</f>
        <v>168.79000000000002</v>
      </c>
      <c r="M13" s="72"/>
      <c r="N13" s="72"/>
      <c r="O13" s="75" t="s">
        <v>14</v>
      </c>
      <c r="P13" s="76"/>
      <c r="Q13" s="76">
        <f>P12-R12</f>
        <v>-6.75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175.54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168.79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0B5-08E8-446A-A40E-2BE1DE7D6BE6}">
  <sheetPr codeName="Hoja35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20</v>
      </c>
      <c r="G6" s="9">
        <f>E6*F6</f>
        <v>20</v>
      </c>
      <c r="H6" s="15">
        <v>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12</v>
      </c>
      <c r="N6" s="24">
        <f>L6*M6</f>
        <v>12</v>
      </c>
      <c r="O6" s="29" t="s">
        <v>16</v>
      </c>
      <c r="P6" s="26">
        <f>'[1]MARTES 27-02-2024'!$E$31</f>
        <v>5.6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90</v>
      </c>
      <c r="G7" s="10">
        <f t="shared" ref="G7:G11" si="1">E7*F7</f>
        <v>45</v>
      </c>
      <c r="H7">
        <v>22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90</v>
      </c>
      <c r="N7" s="26">
        <f t="shared" ref="N7:N11" si="3">L7*M7</f>
        <v>45</v>
      </c>
      <c r="O7" s="29" t="s">
        <v>18</v>
      </c>
      <c r="P7" s="26">
        <f>'[1]MARTES 27-02-2024'!$I$21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216</v>
      </c>
      <c r="G8" s="10">
        <f t="shared" si="1"/>
        <v>54</v>
      </c>
      <c r="H8" s="15">
        <f>H7+H6</f>
        <v>82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218</v>
      </c>
      <c r="N8" s="26">
        <f t="shared" si="3"/>
        <v>54.5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86</v>
      </c>
      <c r="G9" s="10">
        <f t="shared" si="1"/>
        <v>8.6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86</v>
      </c>
      <c r="N9" s="26">
        <f t="shared" si="3"/>
        <v>8.6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5</v>
      </c>
      <c r="D10" s="10">
        <f t="shared" si="0"/>
        <v>25</v>
      </c>
      <c r="E10" s="12">
        <v>0.05</v>
      </c>
      <c r="F10" s="7">
        <v>180</v>
      </c>
      <c r="G10" s="10">
        <f t="shared" si="1"/>
        <v>9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187</v>
      </c>
      <c r="N10" s="26">
        <f t="shared" si="3"/>
        <v>9.35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36</v>
      </c>
      <c r="E12" s="53" t="s">
        <v>6</v>
      </c>
      <c r="F12" s="54"/>
      <c r="G12" s="2">
        <f>SUM(G6:G11)</f>
        <v>136.69</v>
      </c>
      <c r="I12" s="55" t="s">
        <v>6</v>
      </c>
      <c r="J12" s="56"/>
      <c r="K12" s="34">
        <f>SUM(K6:K11)</f>
        <v>46</v>
      </c>
      <c r="L12" s="55" t="s">
        <v>6</v>
      </c>
      <c r="M12" s="56"/>
      <c r="N12" s="32">
        <f>SUM(N6:N11)</f>
        <v>129.54</v>
      </c>
      <c r="O12" s="33" t="s">
        <v>6</v>
      </c>
      <c r="P12" s="32">
        <f>SUM(P6:P11)</f>
        <v>5.6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172.69</v>
      </c>
      <c r="F13" s="58"/>
      <c r="G13" s="59"/>
      <c r="I13" s="68" t="s">
        <v>15</v>
      </c>
      <c r="J13" s="69"/>
      <c r="K13" s="69"/>
      <c r="L13" s="72">
        <f>K12+N12</f>
        <v>175.54</v>
      </c>
      <c r="M13" s="72"/>
      <c r="N13" s="72"/>
      <c r="O13" s="75" t="s">
        <v>14</v>
      </c>
      <c r="P13" s="76"/>
      <c r="Q13" s="76">
        <f>P12-R12</f>
        <v>2.8499999999999996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172.69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175.54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3D1B2-A7FC-48A0-B93B-EE68CC62DB8F}">
  <sheetPr codeName="Hoja36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16</v>
      </c>
      <c r="G6" s="9">
        <f>E6*F6</f>
        <v>16</v>
      </c>
      <c r="H6" s="15">
        <v>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20</v>
      </c>
      <c r="N6" s="24">
        <f>L6*M6</f>
        <v>20</v>
      </c>
      <c r="O6" s="29" t="s">
        <v>16</v>
      </c>
      <c r="P6" s="26">
        <f>'[1]LUNES 26-02-2024'!$E$31</f>
        <v>11.6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86</v>
      </c>
      <c r="G7" s="10">
        <f t="shared" ref="G7:G11" si="1">E7*F7</f>
        <v>43</v>
      </c>
      <c r="H7">
        <v>22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90</v>
      </c>
      <c r="N7" s="26">
        <f t="shared" ref="N7:N11" si="3">L7*M7</f>
        <v>45</v>
      </c>
      <c r="O7" s="29" t="s">
        <v>18</v>
      </c>
      <c r="P7" s="26">
        <f>'[1]LUNES 26-02-2024'!$I$21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225</v>
      </c>
      <c r="G8" s="10">
        <f t="shared" si="1"/>
        <v>56.25</v>
      </c>
      <c r="H8" s="15">
        <f>H7+H6</f>
        <v>82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216</v>
      </c>
      <c r="N8" s="26">
        <f t="shared" si="3"/>
        <v>54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85</v>
      </c>
      <c r="G9" s="10">
        <f t="shared" si="1"/>
        <v>8.5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86</v>
      </c>
      <c r="N9" s="26">
        <f t="shared" si="3"/>
        <v>8.6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181</v>
      </c>
      <c r="G10" s="10">
        <f t="shared" si="1"/>
        <v>9.0500000000000007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180</v>
      </c>
      <c r="N10" s="26">
        <f t="shared" si="3"/>
        <v>9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31</v>
      </c>
      <c r="E12" s="53" t="s">
        <v>6</v>
      </c>
      <c r="F12" s="54"/>
      <c r="G12" s="2">
        <f>SUM(G6:G11)</f>
        <v>132.84</v>
      </c>
      <c r="I12" s="55" t="s">
        <v>6</v>
      </c>
      <c r="J12" s="56"/>
      <c r="K12" s="34">
        <f>SUM(K6:K11)</f>
        <v>36</v>
      </c>
      <c r="L12" s="55" t="s">
        <v>6</v>
      </c>
      <c r="M12" s="56"/>
      <c r="N12" s="32">
        <f>SUM(N6:N11)</f>
        <v>136.69</v>
      </c>
      <c r="O12" s="33" t="s">
        <v>6</v>
      </c>
      <c r="P12" s="32">
        <f>SUM(P6:P11)</f>
        <v>11.6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163.84</v>
      </c>
      <c r="F13" s="58"/>
      <c r="G13" s="59"/>
      <c r="I13" s="68" t="s">
        <v>15</v>
      </c>
      <c r="J13" s="69"/>
      <c r="K13" s="69"/>
      <c r="L13" s="72">
        <f>K12+N12</f>
        <v>172.69</v>
      </c>
      <c r="M13" s="72"/>
      <c r="N13" s="72"/>
      <c r="O13" s="75" t="s">
        <v>14</v>
      </c>
      <c r="P13" s="76"/>
      <c r="Q13" s="76">
        <f>P12-R12</f>
        <v>8.85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163.84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172.69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DA629-F019-479B-9C5F-26AB8ED22BB0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</v>
      </c>
      <c r="G6" s="9">
        <f>E6*F6</f>
        <v>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'[1]MIERCOLES 11-09-2024'!$E$31</f>
        <v>130.52999999999997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11-09-2024'!$I$21</f>
        <v>0</v>
      </c>
      <c r="Q7" s="29" t="s">
        <v>44</v>
      </c>
      <c r="R7" s="26">
        <v>1.95</v>
      </c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3</v>
      </c>
      <c r="N8" s="26">
        <f t="shared" si="3"/>
        <v>0.75</v>
      </c>
      <c r="O8" s="29"/>
      <c r="P8" s="26"/>
      <c r="Q8" s="29" t="s">
        <v>20</v>
      </c>
      <c r="R8" s="26">
        <v>140</v>
      </c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28</v>
      </c>
      <c r="G10" s="10">
        <f t="shared" si="1"/>
        <v>1.4000000000000001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6</v>
      </c>
      <c r="N10" s="26">
        <f t="shared" si="3"/>
        <v>0.30000000000000004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52</v>
      </c>
      <c r="G11" s="11">
        <f t="shared" si="1"/>
        <v>0.52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55</v>
      </c>
      <c r="N11" s="28">
        <f t="shared" si="3"/>
        <v>0.55000000000000004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55</v>
      </c>
      <c r="E12" s="53" t="s">
        <v>53</v>
      </c>
      <c r="F12" s="54"/>
      <c r="G12" s="2">
        <f>SUM(G6:G11)</f>
        <v>5.52</v>
      </c>
      <c r="I12" s="55" t="s">
        <v>6</v>
      </c>
      <c r="J12" s="56"/>
      <c r="K12" s="34">
        <f>SUM(K6:K11)</f>
        <v>40</v>
      </c>
      <c r="L12" s="55" t="s">
        <v>55</v>
      </c>
      <c r="M12" s="56"/>
      <c r="N12" s="32">
        <f>SUM(N6:N11)</f>
        <v>3.5999999999999996</v>
      </c>
      <c r="O12" s="33" t="s">
        <v>6</v>
      </c>
      <c r="P12" s="32">
        <f>SUM(P6:P11)</f>
        <v>130.52999999999997</v>
      </c>
      <c r="Q12" s="33" t="s">
        <v>6</v>
      </c>
      <c r="R12" s="32">
        <f>SUM(R6:R11)</f>
        <v>147.44999999999999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60.519999999999996</v>
      </c>
      <c r="F13" s="58"/>
      <c r="G13" s="59"/>
      <c r="I13" s="68" t="s">
        <v>15</v>
      </c>
      <c r="J13" s="69"/>
      <c r="K13" s="69"/>
      <c r="L13" s="72">
        <f>K12+N12</f>
        <v>43.6</v>
      </c>
      <c r="M13" s="72"/>
      <c r="N13" s="72"/>
      <c r="O13" s="75" t="s">
        <v>14</v>
      </c>
      <c r="P13" s="76"/>
      <c r="Q13" s="76">
        <f>P12-R12</f>
        <v>-16.920000000000016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60.519999999999996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43.59999999999998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8F6AB-392E-4B76-8F68-5F1D8CAAA040}">
  <sheetPr codeName="Hoja37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24</v>
      </c>
      <c r="G6" s="9">
        <f>E6*F6</f>
        <v>24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16</v>
      </c>
      <c r="N6" s="24">
        <f>L6*M6</f>
        <v>16</v>
      </c>
      <c r="O6" s="29" t="s">
        <v>16</v>
      </c>
      <c r="P6" s="26">
        <f>'[1]VIERNES 23-02-2024'!$E$31</f>
        <v>3.5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86</v>
      </c>
      <c r="G7" s="10">
        <f t="shared" ref="G7:G11" si="1">E7*F7</f>
        <v>43</v>
      </c>
      <c r="H7">
        <v>21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86</v>
      </c>
      <c r="N7" s="26">
        <f t="shared" ref="N7:N11" si="3">L7*M7</f>
        <v>43</v>
      </c>
      <c r="O7" s="29" t="s">
        <v>18</v>
      </c>
      <c r="P7" s="26">
        <f>'[1]VIERNES 23-02-2024'!$I$21</f>
        <v>0</v>
      </c>
      <c r="Q7" s="29" t="s">
        <v>31</v>
      </c>
      <c r="R7" s="26">
        <v>10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240</v>
      </c>
      <c r="G8" s="10">
        <f t="shared" si="1"/>
        <v>60</v>
      </c>
      <c r="H8" s="15">
        <f>H7+H6</f>
        <v>181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225</v>
      </c>
      <c r="N8" s="26">
        <f t="shared" si="3"/>
        <v>56.25</v>
      </c>
      <c r="O8" s="29"/>
      <c r="P8" s="26"/>
      <c r="Q8" s="29" t="s">
        <v>20</v>
      </c>
      <c r="R8" s="26">
        <v>45</v>
      </c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86</v>
      </c>
      <c r="G9" s="10">
        <f t="shared" si="1"/>
        <v>8.6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85</v>
      </c>
      <c r="N9" s="26">
        <f t="shared" si="3"/>
        <v>8.5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9</v>
      </c>
      <c r="D10" s="10">
        <f t="shared" si="0"/>
        <v>45</v>
      </c>
      <c r="E10" s="12">
        <v>0.05</v>
      </c>
      <c r="F10" s="7">
        <v>184</v>
      </c>
      <c r="G10" s="10">
        <f t="shared" si="1"/>
        <v>9.2000000000000011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181</v>
      </c>
      <c r="N10" s="26">
        <f t="shared" si="3"/>
        <v>9.0500000000000007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76</v>
      </c>
      <c r="E12" s="53" t="s">
        <v>6</v>
      </c>
      <c r="F12" s="54"/>
      <c r="G12" s="2">
        <f>SUM(G6:G11)</f>
        <v>144.83999999999997</v>
      </c>
      <c r="I12" s="55" t="s">
        <v>6</v>
      </c>
      <c r="J12" s="56"/>
      <c r="K12" s="34">
        <f>SUM(K6:K11)</f>
        <v>31</v>
      </c>
      <c r="L12" s="55" t="s">
        <v>6</v>
      </c>
      <c r="M12" s="56"/>
      <c r="N12" s="32">
        <f>SUM(N6:N11)</f>
        <v>132.84</v>
      </c>
      <c r="O12" s="33" t="s">
        <v>6</v>
      </c>
      <c r="P12" s="32">
        <f>SUM(P6:P11)</f>
        <v>3.5</v>
      </c>
      <c r="Q12" s="33" t="s">
        <v>6</v>
      </c>
      <c r="R12" s="32">
        <f>SUM(R6:R11)</f>
        <v>60.5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220.83999999999997</v>
      </c>
      <c r="F13" s="58"/>
      <c r="G13" s="59"/>
      <c r="I13" s="68" t="s">
        <v>15</v>
      </c>
      <c r="J13" s="69"/>
      <c r="K13" s="69"/>
      <c r="L13" s="72">
        <f>K12+N12</f>
        <v>163.84</v>
      </c>
      <c r="M13" s="72"/>
      <c r="N13" s="72"/>
      <c r="O13" s="75" t="s">
        <v>14</v>
      </c>
      <c r="P13" s="76"/>
      <c r="Q13" s="76">
        <f>P12-R12</f>
        <v>-57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220.83999999999997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163.83999999999997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1AE4B-A81A-491A-812C-5E50B1BB7F80}">
  <sheetPr codeName="Hoja38"/>
  <dimension ref="B2:R28"/>
  <sheetViews>
    <sheetView topLeftCell="H1" zoomScaleNormal="100" workbookViewId="0">
      <selection activeCell="J9" sqref="J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27</v>
      </c>
      <c r="G6" s="9">
        <f>E6*F6</f>
        <v>27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24</v>
      </c>
      <c r="N6" s="24">
        <f>L6*M6</f>
        <v>24</v>
      </c>
      <c r="O6" s="29" t="s">
        <v>16</v>
      </c>
      <c r="P6" s="26">
        <f>'[1]JUEVES 22-02-2024'!$E$31</f>
        <v>43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85</v>
      </c>
      <c r="G7" s="10">
        <f t="shared" ref="G7:G11" si="1">E7*F7</f>
        <v>42.5</v>
      </c>
      <c r="H7">
        <v>21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86</v>
      </c>
      <c r="N7" s="26">
        <f t="shared" ref="N7:N11" si="3">L7*M7</f>
        <v>43</v>
      </c>
      <c r="O7" s="29" t="s">
        <v>18</v>
      </c>
      <c r="P7" s="26">
        <f>'[1]JUEVES 22-02-2024'!$I$21</f>
        <v>0</v>
      </c>
      <c r="Q7" s="29" t="s">
        <v>30</v>
      </c>
      <c r="R7" s="26">
        <v>1.75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238</v>
      </c>
      <c r="G8" s="10">
        <f t="shared" si="1"/>
        <v>59.5</v>
      </c>
      <c r="H8" s="15">
        <f>H7+H6</f>
        <v>181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240</v>
      </c>
      <c r="N8" s="26">
        <f t="shared" si="3"/>
        <v>60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83</v>
      </c>
      <c r="G9" s="10">
        <f t="shared" si="1"/>
        <v>8.3000000000000007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86</v>
      </c>
      <c r="N9" s="26">
        <f t="shared" si="3"/>
        <v>8.6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180</v>
      </c>
      <c r="G10" s="10">
        <f t="shared" si="1"/>
        <v>9</v>
      </c>
      <c r="I10" s="19">
        <v>5</v>
      </c>
      <c r="J10" s="25">
        <v>9</v>
      </c>
      <c r="K10" s="26">
        <f t="shared" si="2"/>
        <v>45</v>
      </c>
      <c r="L10" s="20">
        <v>0.05</v>
      </c>
      <c r="M10" s="25">
        <v>184</v>
      </c>
      <c r="N10" s="26">
        <f t="shared" si="3"/>
        <v>9.2000000000000011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36</v>
      </c>
      <c r="E12" s="53" t="s">
        <v>6</v>
      </c>
      <c r="F12" s="54"/>
      <c r="G12" s="2">
        <f>SUM(G6:G11)</f>
        <v>146.34</v>
      </c>
      <c r="I12" s="55" t="s">
        <v>6</v>
      </c>
      <c r="J12" s="56"/>
      <c r="K12" s="34">
        <f>SUM(K6:K11)</f>
        <v>76</v>
      </c>
      <c r="L12" s="55" t="s">
        <v>6</v>
      </c>
      <c r="M12" s="56"/>
      <c r="N12" s="32">
        <f>SUM(N6:N11)</f>
        <v>144.83999999999997</v>
      </c>
      <c r="O12" s="33" t="s">
        <v>6</v>
      </c>
      <c r="P12" s="32">
        <f>SUM(P6:P11)</f>
        <v>43</v>
      </c>
      <c r="Q12" s="33" t="s">
        <v>6</v>
      </c>
      <c r="R12" s="32">
        <f>SUM(R6:R11)</f>
        <v>4.5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182.34</v>
      </c>
      <c r="F13" s="58"/>
      <c r="G13" s="59"/>
      <c r="I13" s="68" t="s">
        <v>15</v>
      </c>
      <c r="J13" s="69"/>
      <c r="K13" s="69"/>
      <c r="L13" s="72">
        <f>K12+N12</f>
        <v>220.83999999999997</v>
      </c>
      <c r="M13" s="72"/>
      <c r="N13" s="72"/>
      <c r="O13" s="75" t="s">
        <v>14</v>
      </c>
      <c r="P13" s="76"/>
      <c r="Q13" s="76">
        <f>P12-R12</f>
        <v>38.5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182.34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220.84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F873C-006F-47F5-966B-0234C1434A39}">
  <sheetPr codeName="Hoja39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35</v>
      </c>
      <c r="G6" s="9">
        <f>E6*F6</f>
        <v>35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27</v>
      </c>
      <c r="N6" s="24">
        <f>L6*M6</f>
        <v>27</v>
      </c>
      <c r="O6" s="29" t="s">
        <v>16</v>
      </c>
      <c r="P6" s="26">
        <f>'[1]MIERCOLES 21-02-2024'!$E$31</f>
        <v>31.77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85</v>
      </c>
      <c r="N7" s="26">
        <f t="shared" ref="N7:N11" si="3">L7*M7</f>
        <v>42.5</v>
      </c>
      <c r="O7" s="29" t="s">
        <v>18</v>
      </c>
      <c r="P7" s="26">
        <f>'[1]MIERCOLES 21-02-2024'!$I$21</f>
        <v>0</v>
      </c>
      <c r="Q7" s="29" t="s">
        <v>20</v>
      </c>
      <c r="R7" s="26">
        <v>180</v>
      </c>
    </row>
    <row r="8" spans="2:18" ht="24" customHeight="1" x14ac:dyDescent="0.25">
      <c r="B8" s="4">
        <v>20</v>
      </c>
      <c r="C8" s="7">
        <v>6</v>
      </c>
      <c r="D8" s="10">
        <f t="shared" si="0"/>
        <v>120</v>
      </c>
      <c r="E8" s="12">
        <v>0.25</v>
      </c>
      <c r="F8" s="7">
        <v>111</v>
      </c>
      <c r="G8" s="10">
        <f t="shared" si="1"/>
        <v>27.75</v>
      </c>
      <c r="H8" s="15">
        <f>H7+H6</f>
        <v>179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238</v>
      </c>
      <c r="N8" s="26">
        <f t="shared" si="3"/>
        <v>59.5</v>
      </c>
      <c r="O8" s="29" t="s">
        <v>3</v>
      </c>
      <c r="P8" s="26">
        <v>70</v>
      </c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80</v>
      </c>
      <c r="G9" s="10">
        <f t="shared" si="1"/>
        <v>8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83</v>
      </c>
      <c r="N9" s="26">
        <f t="shared" si="3"/>
        <v>8.3000000000000007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181</v>
      </c>
      <c r="G10" s="10">
        <f t="shared" si="1"/>
        <v>9.0500000000000007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180</v>
      </c>
      <c r="N10" s="26">
        <f t="shared" si="3"/>
        <v>9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2</v>
      </c>
      <c r="G11" s="11">
        <f t="shared" si="1"/>
        <v>0.02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181</v>
      </c>
      <c r="E12" s="53" t="s">
        <v>6</v>
      </c>
      <c r="F12" s="54"/>
      <c r="G12" s="2">
        <f>SUM(G6:G11)</f>
        <v>82.32</v>
      </c>
      <c r="I12" s="55" t="s">
        <v>6</v>
      </c>
      <c r="J12" s="56"/>
      <c r="K12" s="34">
        <f>SUM(K6:K11)</f>
        <v>36</v>
      </c>
      <c r="L12" s="55" t="s">
        <v>6</v>
      </c>
      <c r="M12" s="56"/>
      <c r="N12" s="32">
        <f>SUM(N6:N11)</f>
        <v>146.34</v>
      </c>
      <c r="O12" s="33" t="s">
        <v>6</v>
      </c>
      <c r="P12" s="32">
        <f>SUM(P6:P11)</f>
        <v>101.77</v>
      </c>
      <c r="Q12" s="33" t="s">
        <v>6</v>
      </c>
      <c r="R12" s="32">
        <f>SUM(R6:R11)</f>
        <v>182.75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263.32</v>
      </c>
      <c r="F13" s="58"/>
      <c r="G13" s="59"/>
      <c r="I13" s="68" t="s">
        <v>15</v>
      </c>
      <c r="J13" s="69"/>
      <c r="K13" s="69"/>
      <c r="L13" s="72">
        <f>K12+N12</f>
        <v>182.34</v>
      </c>
      <c r="M13" s="72"/>
      <c r="N13" s="72"/>
      <c r="O13" s="75" t="s">
        <v>14</v>
      </c>
      <c r="P13" s="76"/>
      <c r="Q13" s="76">
        <f>P12-R12</f>
        <v>-80.98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263.32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182.33999999999997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98253-7C50-4C7A-86E2-65829B7364DB}">
  <sheetPr codeName="Hoja40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37</v>
      </c>
      <c r="G6" s="9">
        <f>E6*F6</f>
        <v>37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35</v>
      </c>
      <c r="N6" s="24">
        <f>L6*M6</f>
        <v>35</v>
      </c>
      <c r="O6" s="29" t="s">
        <v>16</v>
      </c>
      <c r="P6" s="26">
        <f>'[1]MARTES 20-02-2024'!$E$31</f>
        <v>135.89000000000001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22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'[1]MARTES 20-02-2024'!$I$21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120</v>
      </c>
      <c r="G8" s="10">
        <f t="shared" si="1"/>
        <v>30</v>
      </c>
      <c r="H8" s="15">
        <f>H7+H6</f>
        <v>182</v>
      </c>
      <c r="I8" s="19">
        <v>20</v>
      </c>
      <c r="J8" s="25">
        <v>6</v>
      </c>
      <c r="K8" s="26">
        <f t="shared" si="2"/>
        <v>120</v>
      </c>
      <c r="L8" s="20">
        <v>0.25</v>
      </c>
      <c r="M8" s="25">
        <v>111</v>
      </c>
      <c r="N8" s="26">
        <f t="shared" si="3"/>
        <v>27.75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80</v>
      </c>
      <c r="G9" s="10">
        <f t="shared" si="1"/>
        <v>8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80</v>
      </c>
      <c r="N9" s="26">
        <f t="shared" si="3"/>
        <v>8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183</v>
      </c>
      <c r="G10" s="10">
        <f t="shared" si="1"/>
        <v>9.15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181</v>
      </c>
      <c r="N10" s="26">
        <f t="shared" si="3"/>
        <v>9.0500000000000007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</v>
      </c>
      <c r="G11" s="11">
        <f t="shared" si="1"/>
        <v>0.03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2</v>
      </c>
      <c r="N11" s="28">
        <f t="shared" si="3"/>
        <v>0.02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45</v>
      </c>
      <c r="E12" s="53" t="s">
        <v>6</v>
      </c>
      <c r="F12" s="54"/>
      <c r="G12" s="2">
        <f>SUM(G6:G11)</f>
        <v>85.18</v>
      </c>
      <c r="I12" s="55" t="s">
        <v>6</v>
      </c>
      <c r="J12" s="56"/>
      <c r="K12" s="34">
        <f>SUM(K6:K11)</f>
        <v>181</v>
      </c>
      <c r="L12" s="55" t="s">
        <v>6</v>
      </c>
      <c r="M12" s="56"/>
      <c r="N12" s="32">
        <f>SUM(N6:N11)</f>
        <v>82.32</v>
      </c>
      <c r="O12" s="33" t="s">
        <v>6</v>
      </c>
      <c r="P12" s="32">
        <f>SUM(P6:P11)</f>
        <v>135.89000000000001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130.18</v>
      </c>
      <c r="F13" s="58"/>
      <c r="G13" s="59"/>
      <c r="I13" s="68" t="s">
        <v>15</v>
      </c>
      <c r="J13" s="69"/>
      <c r="K13" s="69"/>
      <c r="L13" s="72">
        <f>K12+N12</f>
        <v>263.32</v>
      </c>
      <c r="M13" s="72"/>
      <c r="N13" s="72"/>
      <c r="O13" s="75" t="s">
        <v>14</v>
      </c>
      <c r="P13" s="76"/>
      <c r="Q13" s="76">
        <f>P12-R12</f>
        <v>133.14000000000001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130.18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263.32000000000005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EFCD9-2BA7-40A2-A1FE-77645C3AACFF}">
  <sheetPr codeName="Hoja41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36</v>
      </c>
      <c r="G6" s="9">
        <f>E6*F6</f>
        <v>36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37</v>
      </c>
      <c r="N6" s="24">
        <f>L6*M6</f>
        <v>37</v>
      </c>
      <c r="O6" s="29" t="s">
        <v>16</v>
      </c>
      <c r="P6" s="26">
        <f>'[1]LUNES 19-02-2024'!$E$31</f>
        <v>26.900000000000002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24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'[1]LUNES 19-02-2024'!$I$21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124</v>
      </c>
      <c r="G8" s="10">
        <f t="shared" si="1"/>
        <v>31</v>
      </c>
      <c r="H8" s="15">
        <f>H7+H6</f>
        <v>184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120</v>
      </c>
      <c r="N8" s="26">
        <f t="shared" si="3"/>
        <v>30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86</v>
      </c>
      <c r="G9" s="10">
        <f t="shared" si="1"/>
        <v>8.6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80</v>
      </c>
      <c r="N9" s="26">
        <f t="shared" si="3"/>
        <v>8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186</v>
      </c>
      <c r="G10" s="10">
        <f t="shared" si="1"/>
        <v>9.3000000000000007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183</v>
      </c>
      <c r="N10" s="26">
        <f t="shared" si="3"/>
        <v>9.15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</v>
      </c>
      <c r="N11" s="28">
        <f t="shared" si="3"/>
        <v>0.03</v>
      </c>
      <c r="O11" s="30"/>
      <c r="P11" s="31"/>
      <c r="Q11" s="30"/>
      <c r="R11" s="31"/>
    </row>
    <row r="12" spans="2:18" ht="26.1" customHeight="1" thickBot="1" x14ac:dyDescent="0.3">
      <c r="B12" s="51" t="s">
        <v>6</v>
      </c>
      <c r="C12" s="52"/>
      <c r="D12" s="14">
        <f>SUM(D6:D11)</f>
        <v>20</v>
      </c>
      <c r="E12" s="53" t="s">
        <v>6</v>
      </c>
      <c r="F12" s="54"/>
      <c r="G12" s="2">
        <f>SUM(G6:G11)</f>
        <v>86.029999999999987</v>
      </c>
      <c r="I12" s="55" t="s">
        <v>6</v>
      </c>
      <c r="J12" s="56"/>
      <c r="K12" s="34">
        <f>SUM(K6:K11)</f>
        <v>45</v>
      </c>
      <c r="L12" s="55" t="s">
        <v>6</v>
      </c>
      <c r="M12" s="56"/>
      <c r="N12" s="32">
        <f>SUM(N6:N11)</f>
        <v>85.18</v>
      </c>
      <c r="O12" s="33" t="s">
        <v>6</v>
      </c>
      <c r="P12" s="32">
        <f>SUM(P6:P11)</f>
        <v>26.900000000000002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106.02999999999999</v>
      </c>
      <c r="F13" s="58"/>
      <c r="G13" s="59"/>
      <c r="I13" s="68" t="s">
        <v>15</v>
      </c>
      <c r="J13" s="69"/>
      <c r="K13" s="69"/>
      <c r="L13" s="72">
        <f>K12+N12</f>
        <v>130.18</v>
      </c>
      <c r="M13" s="72"/>
      <c r="N13" s="72"/>
      <c r="O13" s="75" t="s">
        <v>14</v>
      </c>
      <c r="P13" s="76"/>
      <c r="Q13" s="76">
        <f>P12-R12</f>
        <v>24.150000000000002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106.02999999999999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130.17999999999998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C194E-4F85-4188-9319-8DEE4BC77CEB}">
  <sheetPr codeName="Hoja42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43</v>
      </c>
      <c r="G6" s="9">
        <f>E6*F6</f>
        <v>43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36</v>
      </c>
      <c r="N6" s="24">
        <f>L6*M6</f>
        <v>36</v>
      </c>
      <c r="O6" s="29" t="s">
        <v>16</v>
      </c>
      <c r="P6" s="26">
        <f>'[1]VIERNES 16-02-2024'!$E$31</f>
        <v>17.32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26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'[1]VIERNES 16-02-2024'!$I$21</f>
        <v>0</v>
      </c>
      <c r="Q7" s="29" t="s">
        <v>20</v>
      </c>
      <c r="R7" s="26">
        <v>240</v>
      </c>
    </row>
    <row r="8" spans="2:18" ht="24" customHeight="1" x14ac:dyDescent="0.25">
      <c r="B8" s="4">
        <v>20</v>
      </c>
      <c r="C8" s="7">
        <v>6</v>
      </c>
      <c r="D8" s="10">
        <f t="shared" si="0"/>
        <v>120</v>
      </c>
      <c r="E8" s="12">
        <v>0.25</v>
      </c>
      <c r="F8" s="7">
        <v>122</v>
      </c>
      <c r="G8" s="10">
        <f t="shared" si="1"/>
        <v>30.5</v>
      </c>
      <c r="H8" s="15">
        <f>H7+H6</f>
        <v>186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124</v>
      </c>
      <c r="N8" s="26">
        <f t="shared" si="3"/>
        <v>31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10</v>
      </c>
      <c r="D9" s="10">
        <f t="shared" si="0"/>
        <v>100</v>
      </c>
      <c r="E9" s="12">
        <v>0.1</v>
      </c>
      <c r="F9" s="7">
        <v>81</v>
      </c>
      <c r="G9" s="10">
        <f t="shared" si="1"/>
        <v>8.1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86</v>
      </c>
      <c r="N9" s="26">
        <f t="shared" si="3"/>
        <v>8.6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187</v>
      </c>
      <c r="G10" s="10">
        <f t="shared" si="1"/>
        <v>9.35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186</v>
      </c>
      <c r="N10" s="26">
        <f t="shared" si="3"/>
        <v>9.3000000000000007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/>
      <c r="R11" s="31"/>
    </row>
    <row r="12" spans="2:18" ht="26.1" customHeight="1" thickBot="1" x14ac:dyDescent="0.3">
      <c r="B12" s="51" t="s">
        <v>6</v>
      </c>
      <c r="C12" s="52"/>
      <c r="D12" s="14">
        <f>SUM(D6:D11)</f>
        <v>240</v>
      </c>
      <c r="E12" s="53" t="s">
        <v>6</v>
      </c>
      <c r="F12" s="54"/>
      <c r="G12" s="2">
        <f>SUM(G6:G11)</f>
        <v>91.46</v>
      </c>
      <c r="I12" s="55" t="s">
        <v>6</v>
      </c>
      <c r="J12" s="56"/>
      <c r="K12" s="34">
        <f>SUM(K6:K11)</f>
        <v>20</v>
      </c>
      <c r="L12" s="55" t="s">
        <v>6</v>
      </c>
      <c r="M12" s="56"/>
      <c r="N12" s="32">
        <f>SUM(N6:N11)</f>
        <v>86.029999999999987</v>
      </c>
      <c r="O12" s="33" t="s">
        <v>6</v>
      </c>
      <c r="P12" s="32">
        <f>SUM(P6:P11)</f>
        <v>17.32</v>
      </c>
      <c r="Q12" s="33" t="s">
        <v>6</v>
      </c>
      <c r="R12" s="32">
        <f>SUM(R6:R11)</f>
        <v>242.75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331.46</v>
      </c>
      <c r="F13" s="58"/>
      <c r="G13" s="59"/>
      <c r="I13" s="68" t="s">
        <v>15</v>
      </c>
      <c r="J13" s="69"/>
      <c r="K13" s="69"/>
      <c r="L13" s="72">
        <f>K12+N12</f>
        <v>106.02999999999999</v>
      </c>
      <c r="M13" s="72"/>
      <c r="N13" s="72"/>
      <c r="O13" s="75" t="s">
        <v>14</v>
      </c>
      <c r="P13" s="76"/>
      <c r="Q13" s="76">
        <f>P12-R12</f>
        <v>-225.43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331.46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106.02999999999997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9B66D-E94D-45A3-9D81-DFDB79FD0381}">
  <sheetPr codeName="Hoja43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51</v>
      </c>
      <c r="G6" s="9">
        <f>E6*F6</f>
        <v>51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43</v>
      </c>
      <c r="N6" s="24">
        <f>L6*M6</f>
        <v>43</v>
      </c>
      <c r="O6" s="29" t="s">
        <v>16</v>
      </c>
      <c r="P6" s="26">
        <f>'[1]JUEVES 15-02-2024'!$E$31</f>
        <v>172.05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26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'[1]JUEVES 15-02-2024'!$I$21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130</v>
      </c>
      <c r="G8" s="10">
        <f t="shared" si="1"/>
        <v>32.5</v>
      </c>
      <c r="H8" s="15">
        <f>H7+H6</f>
        <v>186</v>
      </c>
      <c r="I8" s="19">
        <v>20</v>
      </c>
      <c r="J8" s="25">
        <v>6</v>
      </c>
      <c r="K8" s="26">
        <f t="shared" si="2"/>
        <v>120</v>
      </c>
      <c r="L8" s="20">
        <v>0.25</v>
      </c>
      <c r="M8" s="25">
        <v>122</v>
      </c>
      <c r="N8" s="26">
        <f t="shared" si="3"/>
        <v>30.5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81</v>
      </c>
      <c r="G9" s="10">
        <f t="shared" si="1"/>
        <v>8.1</v>
      </c>
      <c r="I9" s="19">
        <v>10</v>
      </c>
      <c r="J9" s="25">
        <v>10</v>
      </c>
      <c r="K9" s="26">
        <f t="shared" si="2"/>
        <v>100</v>
      </c>
      <c r="L9" s="20">
        <v>0.1</v>
      </c>
      <c r="M9" s="25">
        <v>81</v>
      </c>
      <c r="N9" s="26">
        <f t="shared" si="3"/>
        <v>8.1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191</v>
      </c>
      <c r="G10" s="10">
        <f t="shared" si="1"/>
        <v>9.5500000000000007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187</v>
      </c>
      <c r="N10" s="26">
        <f t="shared" si="3"/>
        <v>9.35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/>
      <c r="R11" s="31"/>
    </row>
    <row r="12" spans="2:18" ht="26.1" customHeight="1" thickBot="1" x14ac:dyDescent="0.3">
      <c r="B12" s="51" t="s">
        <v>6</v>
      </c>
      <c r="C12" s="52"/>
      <c r="D12" s="14">
        <f>SUM(D6:D11)</f>
        <v>60</v>
      </c>
      <c r="E12" s="53" t="s">
        <v>6</v>
      </c>
      <c r="F12" s="54"/>
      <c r="G12" s="2">
        <f>SUM(G6:G11)</f>
        <v>102.16</v>
      </c>
      <c r="I12" s="55" t="s">
        <v>6</v>
      </c>
      <c r="J12" s="56"/>
      <c r="K12" s="34">
        <f>SUM(K6:K11)</f>
        <v>240</v>
      </c>
      <c r="L12" s="55" t="s">
        <v>6</v>
      </c>
      <c r="M12" s="56"/>
      <c r="N12" s="32">
        <f>SUM(N6:N11)</f>
        <v>91.46</v>
      </c>
      <c r="O12" s="33" t="s">
        <v>6</v>
      </c>
      <c r="P12" s="32">
        <f>SUM(P6:P11)</f>
        <v>172.05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162.16</v>
      </c>
      <c r="F13" s="58"/>
      <c r="G13" s="59"/>
      <c r="I13" s="68" t="s">
        <v>15</v>
      </c>
      <c r="J13" s="69"/>
      <c r="K13" s="69"/>
      <c r="L13" s="72">
        <f>K12+N12</f>
        <v>331.46</v>
      </c>
      <c r="M13" s="72"/>
      <c r="N13" s="72"/>
      <c r="O13" s="75" t="s">
        <v>14</v>
      </c>
      <c r="P13" s="76"/>
      <c r="Q13" s="76">
        <f>P12-R12</f>
        <v>169.3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162.16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331.46000000000004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F31DC-57A4-49F5-926F-2A3FBCC72890}">
  <sheetPr codeName="Hoja44"/>
  <dimension ref="B2:R28"/>
  <sheetViews>
    <sheetView topLeftCell="H1" zoomScaleNormal="100" workbookViewId="0">
      <selection activeCell="J10" sqref="J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7</v>
      </c>
      <c r="G6" s="9">
        <f>E6*F6</f>
        <v>7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51</v>
      </c>
      <c r="N6" s="24">
        <f>L6*M6</f>
        <v>51</v>
      </c>
      <c r="O6" s="29" t="s">
        <v>16</v>
      </c>
      <c r="P6" s="26">
        <f>'[1]MIERCOLES 14-02-2024'!$E$31</f>
        <v>60.5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31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'[1]MIERCOLES 14-02-2024'!$I$21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131</v>
      </c>
      <c r="G8" s="10">
        <f t="shared" si="1"/>
        <v>32.75</v>
      </c>
      <c r="H8" s="15">
        <f>H7+H6</f>
        <v>191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130</v>
      </c>
      <c r="N8" s="26">
        <f t="shared" si="3"/>
        <v>32.5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85</v>
      </c>
      <c r="G9" s="10">
        <f t="shared" si="1"/>
        <v>8.5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81</v>
      </c>
      <c r="N9" s="26">
        <f t="shared" si="3"/>
        <v>8.1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5</v>
      </c>
      <c r="D10" s="10">
        <f t="shared" si="0"/>
        <v>25</v>
      </c>
      <c r="E10" s="12">
        <v>0.05</v>
      </c>
      <c r="F10" s="7">
        <v>193</v>
      </c>
      <c r="G10" s="10">
        <f t="shared" si="1"/>
        <v>9.65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191</v>
      </c>
      <c r="N10" s="26">
        <f t="shared" si="3"/>
        <v>9.5500000000000007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/>
      <c r="R11" s="31"/>
    </row>
    <row r="12" spans="2:18" ht="26.1" customHeight="1" thickBot="1" x14ac:dyDescent="0.3">
      <c r="B12" s="51" t="s">
        <v>6</v>
      </c>
      <c r="C12" s="52"/>
      <c r="D12" s="14">
        <f>SUM(D6:D11)</f>
        <v>45</v>
      </c>
      <c r="E12" s="53" t="s">
        <v>6</v>
      </c>
      <c r="F12" s="54"/>
      <c r="G12" s="2">
        <f>SUM(G6:G11)</f>
        <v>59.41</v>
      </c>
      <c r="I12" s="55" t="s">
        <v>6</v>
      </c>
      <c r="J12" s="56"/>
      <c r="K12" s="34">
        <f>SUM(K6:K11)</f>
        <v>60</v>
      </c>
      <c r="L12" s="55" t="s">
        <v>6</v>
      </c>
      <c r="M12" s="56"/>
      <c r="N12" s="32">
        <f>SUM(N6:N11)</f>
        <v>102.16</v>
      </c>
      <c r="O12" s="33" t="s">
        <v>6</v>
      </c>
      <c r="P12" s="32">
        <f>SUM(P6:P11)</f>
        <v>60.5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104.41</v>
      </c>
      <c r="F13" s="58"/>
      <c r="G13" s="59"/>
      <c r="I13" s="68" t="s">
        <v>15</v>
      </c>
      <c r="J13" s="69"/>
      <c r="K13" s="69"/>
      <c r="L13" s="72">
        <f>K12+N12</f>
        <v>162.16</v>
      </c>
      <c r="M13" s="72"/>
      <c r="N13" s="72"/>
      <c r="O13" s="75" t="s">
        <v>14</v>
      </c>
      <c r="P13" s="76"/>
      <c r="Q13" s="76">
        <f>P12-R12</f>
        <v>57.75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104.41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162.16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9746D-9313-48F8-A56F-5F4090C0BBFF}">
  <sheetPr codeName="Hoja45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</v>
      </c>
      <c r="G6" s="9">
        <f>E6*F6</f>
        <v>6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'[1]VIERNES 09-02-2024'!$E$31</f>
        <v>49.35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31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'[1]VIERNES 09-02-2024'!$I$21</f>
        <v>0</v>
      </c>
      <c r="Q7" s="29" t="s">
        <v>20</v>
      </c>
      <c r="R7" s="26">
        <v>125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135</v>
      </c>
      <c r="G8" s="10">
        <f t="shared" si="1"/>
        <v>33.75</v>
      </c>
      <c r="H8" s="15">
        <f>H7+H6</f>
        <v>191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131</v>
      </c>
      <c r="N8" s="26">
        <f t="shared" si="3"/>
        <v>32.75</v>
      </c>
      <c r="O8" s="29" t="s">
        <v>27</v>
      </c>
      <c r="P8" s="26">
        <v>1.65</v>
      </c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86</v>
      </c>
      <c r="G9" s="10">
        <f t="shared" si="1"/>
        <v>8.6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85</v>
      </c>
      <c r="N9" s="26">
        <f t="shared" si="3"/>
        <v>8.5</v>
      </c>
      <c r="O9" s="29" t="s">
        <v>28</v>
      </c>
      <c r="P9" s="26">
        <v>20</v>
      </c>
      <c r="Q9" s="29"/>
      <c r="R9" s="26"/>
    </row>
    <row r="10" spans="2:18" ht="24" customHeight="1" x14ac:dyDescent="0.25">
      <c r="B10" s="4">
        <v>5</v>
      </c>
      <c r="C10" s="7">
        <v>5</v>
      </c>
      <c r="D10" s="10">
        <f t="shared" si="0"/>
        <v>25</v>
      </c>
      <c r="E10" s="12">
        <v>0.05</v>
      </c>
      <c r="F10" s="7">
        <v>191</v>
      </c>
      <c r="G10" s="10">
        <f t="shared" si="1"/>
        <v>9.5500000000000007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193</v>
      </c>
      <c r="N10" s="26">
        <f t="shared" si="3"/>
        <v>9.65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/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105</v>
      </c>
      <c r="E12" s="53" t="s">
        <v>6</v>
      </c>
      <c r="F12" s="54"/>
      <c r="G12" s="2">
        <f>SUM(G6:G11)</f>
        <v>58.910000000000004</v>
      </c>
      <c r="I12" s="55" t="s">
        <v>6</v>
      </c>
      <c r="J12" s="56"/>
      <c r="K12" s="34">
        <f>SUM(K6:K11)</f>
        <v>45</v>
      </c>
      <c r="L12" s="55" t="s">
        <v>6</v>
      </c>
      <c r="M12" s="56"/>
      <c r="N12" s="32">
        <f>SUM(N6:N11)</f>
        <v>59.41</v>
      </c>
      <c r="O12" s="33" t="s">
        <v>6</v>
      </c>
      <c r="P12" s="32">
        <f>SUM(P6:P11)</f>
        <v>71</v>
      </c>
      <c r="Q12" s="33" t="s">
        <v>6</v>
      </c>
      <c r="R12" s="32">
        <f>SUM(R6:R11)</f>
        <v>130.5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163.91</v>
      </c>
      <c r="F13" s="58"/>
      <c r="G13" s="59"/>
      <c r="I13" s="68" t="s">
        <v>15</v>
      </c>
      <c r="J13" s="69"/>
      <c r="K13" s="69"/>
      <c r="L13" s="72">
        <f>K12+N12</f>
        <v>104.41</v>
      </c>
      <c r="M13" s="72"/>
      <c r="N13" s="72"/>
      <c r="O13" s="75" t="s">
        <v>14</v>
      </c>
      <c r="P13" s="76"/>
      <c r="Q13" s="76">
        <f>P12-R12</f>
        <v>-59.5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163.91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104.41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0F252-89F5-4484-B8D9-0EAC15118A46}">
  <sheetPr codeName="Hoja46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</v>
      </c>
      <c r="N6" s="24">
        <f>L6*M6</f>
        <v>6</v>
      </c>
      <c r="O6" s="29" t="s">
        <v>16</v>
      </c>
      <c r="P6" s="26">
        <f>'[1]JUEVES 08-02-2024'!$E$31</f>
        <v>89.11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31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'[1]JUEVES 08-02-2024'!$I$21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156</v>
      </c>
      <c r="G8" s="10">
        <f t="shared" si="1"/>
        <v>39</v>
      </c>
      <c r="H8" s="15">
        <f>H7+H6</f>
        <v>191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135</v>
      </c>
      <c r="N8" s="26">
        <f t="shared" si="3"/>
        <v>33.75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90</v>
      </c>
      <c r="G9" s="10">
        <f t="shared" si="1"/>
        <v>9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86</v>
      </c>
      <c r="N9" s="26">
        <f t="shared" si="3"/>
        <v>8.6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190</v>
      </c>
      <c r="G10" s="10">
        <f t="shared" si="1"/>
        <v>9.5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191</v>
      </c>
      <c r="N10" s="26">
        <f t="shared" si="3"/>
        <v>9.5500000000000007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/>
      <c r="R11" s="31"/>
    </row>
    <row r="12" spans="2:18" ht="26.1" customHeight="1" thickBot="1" x14ac:dyDescent="0.3">
      <c r="B12" s="51" t="s">
        <v>6</v>
      </c>
      <c r="C12" s="52"/>
      <c r="D12" s="14">
        <f>SUM(D6:D11)</f>
        <v>20</v>
      </c>
      <c r="E12" s="53" t="s">
        <v>6</v>
      </c>
      <c r="F12" s="54"/>
      <c r="G12" s="2">
        <f>SUM(G6:G11)</f>
        <v>57.55</v>
      </c>
      <c r="I12" s="55" t="s">
        <v>6</v>
      </c>
      <c r="J12" s="56"/>
      <c r="K12" s="34">
        <f>SUM(K6:K11)</f>
        <v>105</v>
      </c>
      <c r="L12" s="55" t="s">
        <v>6</v>
      </c>
      <c r="M12" s="56"/>
      <c r="N12" s="32">
        <f>SUM(N6:N11)</f>
        <v>58.910000000000004</v>
      </c>
      <c r="O12" s="33" t="s">
        <v>6</v>
      </c>
      <c r="P12" s="32">
        <f>SUM(P6:P11)</f>
        <v>89.11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77.55</v>
      </c>
      <c r="F13" s="58"/>
      <c r="G13" s="59"/>
      <c r="I13" s="68" t="s">
        <v>15</v>
      </c>
      <c r="J13" s="69"/>
      <c r="K13" s="69"/>
      <c r="L13" s="72">
        <f>K12+N12</f>
        <v>163.91</v>
      </c>
      <c r="M13" s="72"/>
      <c r="N13" s="72"/>
      <c r="O13" s="75" t="s">
        <v>14</v>
      </c>
      <c r="P13" s="76"/>
      <c r="Q13" s="76">
        <f>P12-R12</f>
        <v>86.36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77.55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163.91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2EFCE-491D-4B3D-A2CD-8833B60E5843}">
  <dimension ref="B2:R28"/>
  <sheetViews>
    <sheetView topLeftCell="H1" zoomScaleNormal="100" workbookViewId="0">
      <selection activeCell="J10" sqref="J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</v>
      </c>
      <c r="N6" s="24">
        <f>L6*M6</f>
        <v>3</v>
      </c>
      <c r="O6" s="29" t="s">
        <v>16</v>
      </c>
      <c r="P6" s="26">
        <f>'[1]MARTES 10-09-2024'!$E$31</f>
        <v>50.730000000000004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'[1]MARTES 10-09-2024'!$I$21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0</v>
      </c>
      <c r="N8" s="26">
        <f t="shared" si="3"/>
        <v>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3</v>
      </c>
      <c r="G9" s="10">
        <f t="shared" si="1"/>
        <v>0.30000000000000004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15</v>
      </c>
      <c r="G10" s="10">
        <f t="shared" si="1"/>
        <v>0.75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28</v>
      </c>
      <c r="N10" s="26">
        <f t="shared" si="3"/>
        <v>1.4000000000000001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49</v>
      </c>
      <c r="G11" s="11">
        <f t="shared" si="1"/>
        <v>0.49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52</v>
      </c>
      <c r="N11" s="28">
        <f t="shared" si="3"/>
        <v>0.52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10</v>
      </c>
      <c r="E12" s="53" t="s">
        <v>53</v>
      </c>
      <c r="F12" s="54"/>
      <c r="G12" s="2">
        <f>SUM(G6:G11)</f>
        <v>2.54</v>
      </c>
      <c r="I12" s="55" t="s">
        <v>6</v>
      </c>
      <c r="J12" s="56"/>
      <c r="K12" s="34">
        <f>SUM(K6:K11)</f>
        <v>55</v>
      </c>
      <c r="L12" s="55" t="s">
        <v>55</v>
      </c>
      <c r="M12" s="56"/>
      <c r="N12" s="32">
        <f>SUM(N6:N11)</f>
        <v>5.52</v>
      </c>
      <c r="O12" s="33" t="s">
        <v>6</v>
      </c>
      <c r="P12" s="32">
        <f>SUM(P6:P11)</f>
        <v>50.730000000000004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12.54</v>
      </c>
      <c r="F13" s="58"/>
      <c r="G13" s="59"/>
      <c r="I13" s="68" t="s">
        <v>15</v>
      </c>
      <c r="J13" s="69"/>
      <c r="K13" s="69"/>
      <c r="L13" s="72">
        <f>K12+N12</f>
        <v>60.519999999999996</v>
      </c>
      <c r="M13" s="72"/>
      <c r="N13" s="72"/>
      <c r="O13" s="75" t="s">
        <v>14</v>
      </c>
      <c r="P13" s="76"/>
      <c r="Q13" s="76">
        <f>P12-R12</f>
        <v>47.980000000000004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12.54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60.52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6D6AC-37DB-4040-B769-8A9DC1936F88}">
  <sheetPr codeName="Hoja47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'[1]MIERCOLES 07-02-2024'!$E$31</f>
        <v>15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36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07-02-2024'!$I$21</f>
        <v>0</v>
      </c>
      <c r="Q7" s="29" t="s">
        <v>20</v>
      </c>
      <c r="R7" s="26">
        <v>191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16</v>
      </c>
      <c r="G8" s="10">
        <f t="shared" si="1"/>
        <v>4</v>
      </c>
      <c r="H8" s="15">
        <f>H7+H6</f>
        <v>196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156</v>
      </c>
      <c r="N8" s="26">
        <f t="shared" si="3"/>
        <v>39</v>
      </c>
      <c r="O8" s="29" t="s">
        <v>3</v>
      </c>
      <c r="P8" s="26">
        <v>36.75</v>
      </c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85</v>
      </c>
      <c r="G9" s="10">
        <f t="shared" si="1"/>
        <v>8.5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90</v>
      </c>
      <c r="N9" s="26">
        <f t="shared" si="3"/>
        <v>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195</v>
      </c>
      <c r="G10" s="10">
        <f t="shared" si="1"/>
        <v>9.75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190</v>
      </c>
      <c r="N10" s="26">
        <f t="shared" si="3"/>
        <v>9.5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/>
      <c r="R11" s="31"/>
    </row>
    <row r="12" spans="2:18" ht="26.1" customHeight="1" thickBot="1" x14ac:dyDescent="0.3">
      <c r="B12" s="51" t="s">
        <v>6</v>
      </c>
      <c r="C12" s="52"/>
      <c r="D12" s="14">
        <f>SUM(D6:D11)</f>
        <v>200</v>
      </c>
      <c r="E12" s="53" t="s">
        <v>6</v>
      </c>
      <c r="F12" s="54"/>
      <c r="G12" s="2">
        <f>SUM(G6:G11)</f>
        <v>22.3</v>
      </c>
      <c r="I12" s="55" t="s">
        <v>6</v>
      </c>
      <c r="J12" s="56"/>
      <c r="K12" s="34">
        <f>SUM(K6:K11)</f>
        <v>20</v>
      </c>
      <c r="L12" s="55" t="s">
        <v>6</v>
      </c>
      <c r="M12" s="56"/>
      <c r="N12" s="32">
        <f>SUM(N6:N11)</f>
        <v>57.55</v>
      </c>
      <c r="O12" s="33" t="s">
        <v>6</v>
      </c>
      <c r="P12" s="32">
        <f>SUM(P6:P11)</f>
        <v>51.75</v>
      </c>
      <c r="Q12" s="33" t="s">
        <v>6</v>
      </c>
      <c r="R12" s="32">
        <f>SUM(R6:R11)</f>
        <v>196.5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222.3</v>
      </c>
      <c r="F13" s="58"/>
      <c r="G13" s="59"/>
      <c r="I13" s="68" t="s">
        <v>15</v>
      </c>
      <c r="J13" s="69"/>
      <c r="K13" s="69"/>
      <c r="L13" s="72">
        <f>K12+N12</f>
        <v>77.55</v>
      </c>
      <c r="M13" s="72"/>
      <c r="N13" s="72"/>
      <c r="O13" s="75" t="s">
        <v>14</v>
      </c>
      <c r="P13" s="76"/>
      <c r="Q13" s="76">
        <f>P12-R12</f>
        <v>-144.75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222.3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77.550000000000011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3D17-5A4B-403F-BD1D-29250267FC31}">
  <sheetPr codeName="Hoja48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</v>
      </c>
      <c r="G6" s="9">
        <f>E6*F6</f>
        <v>4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'[1]MARTES 06-02-2024'!$E$31</f>
        <v>120.89999999999999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36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06-02-2024'!$I$21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43</v>
      </c>
      <c r="G8" s="10">
        <f t="shared" si="1"/>
        <v>10.75</v>
      </c>
      <c r="H8" s="15">
        <f>H7+H6</f>
        <v>196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16</v>
      </c>
      <c r="N8" s="26">
        <f t="shared" si="3"/>
        <v>4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90</v>
      </c>
      <c r="G9" s="10">
        <f t="shared" si="1"/>
        <v>9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85</v>
      </c>
      <c r="N9" s="26">
        <f t="shared" si="3"/>
        <v>8.5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197</v>
      </c>
      <c r="G10" s="10">
        <f t="shared" si="1"/>
        <v>9.8500000000000014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195</v>
      </c>
      <c r="N10" s="26">
        <f t="shared" si="3"/>
        <v>9.75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/>
      <c r="R11" s="31"/>
    </row>
    <row r="12" spans="2:18" ht="26.1" customHeight="1" thickBot="1" x14ac:dyDescent="0.3">
      <c r="B12" s="51" t="s">
        <v>6</v>
      </c>
      <c r="C12" s="52"/>
      <c r="D12" s="14">
        <f>SUM(D6:D11)</f>
        <v>70</v>
      </c>
      <c r="E12" s="53" t="s">
        <v>6</v>
      </c>
      <c r="F12" s="54"/>
      <c r="G12" s="2">
        <f>SUM(G6:G11)</f>
        <v>34.15</v>
      </c>
      <c r="I12" s="55" t="s">
        <v>6</v>
      </c>
      <c r="J12" s="56"/>
      <c r="K12" s="34">
        <f>SUM(K6:K11)</f>
        <v>200</v>
      </c>
      <c r="L12" s="55" t="s">
        <v>6</v>
      </c>
      <c r="M12" s="56"/>
      <c r="N12" s="32">
        <f>SUM(N6:N11)</f>
        <v>22.3</v>
      </c>
      <c r="O12" s="33" t="s">
        <v>6</v>
      </c>
      <c r="P12" s="32">
        <f>SUM(P6:P11)</f>
        <v>120.89999999999999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104.15</v>
      </c>
      <c r="F13" s="58"/>
      <c r="G13" s="59"/>
      <c r="I13" s="68" t="s">
        <v>15</v>
      </c>
      <c r="J13" s="69"/>
      <c r="K13" s="69"/>
      <c r="L13" s="72">
        <f>K12+N12</f>
        <v>222.3</v>
      </c>
      <c r="M13" s="72"/>
      <c r="N13" s="72"/>
      <c r="O13" s="75" t="s">
        <v>14</v>
      </c>
      <c r="P13" s="76"/>
      <c r="Q13" s="76">
        <f>P12-R12</f>
        <v>118.14999999999999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104.15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222.3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8A75A-8F61-4BCD-87CA-ED09679E6E46}">
  <sheetPr codeName="Hoja49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</v>
      </c>
      <c r="N6" s="24">
        <f>L6*M6</f>
        <v>4</v>
      </c>
      <c r="O6" s="29" t="s">
        <v>16</v>
      </c>
      <c r="P6" s="26">
        <f>'[1]LUNES 05-02-2024'!$E$31</f>
        <v>15.2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36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'[1]LUNES 05-02-2024'!$I$21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42</v>
      </c>
      <c r="G8" s="10">
        <f t="shared" si="1"/>
        <v>10.5</v>
      </c>
      <c r="H8" s="15">
        <f>H7+H6</f>
        <v>196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43</v>
      </c>
      <c r="N8" s="26">
        <f t="shared" si="3"/>
        <v>10.75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92</v>
      </c>
      <c r="G9" s="10">
        <f t="shared" si="1"/>
        <v>9.2000000000000011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90</v>
      </c>
      <c r="N9" s="26">
        <f t="shared" si="3"/>
        <v>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199</v>
      </c>
      <c r="G10" s="10">
        <f t="shared" si="1"/>
        <v>9.9500000000000011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197</v>
      </c>
      <c r="N10" s="26">
        <f t="shared" si="3"/>
        <v>9.8500000000000014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/>
      <c r="R11" s="31"/>
    </row>
    <row r="12" spans="2:18" ht="26.1" customHeight="1" thickBot="1" x14ac:dyDescent="0.3">
      <c r="B12" s="51" t="s">
        <v>6</v>
      </c>
      <c r="C12" s="52"/>
      <c r="D12" s="14">
        <f>SUM(D6:D11)</f>
        <v>60</v>
      </c>
      <c r="E12" s="53" t="s">
        <v>6</v>
      </c>
      <c r="F12" s="54"/>
      <c r="G12" s="2">
        <f>SUM(G6:G11)</f>
        <v>31.700000000000006</v>
      </c>
      <c r="I12" s="55" t="s">
        <v>6</v>
      </c>
      <c r="J12" s="56"/>
      <c r="K12" s="34">
        <f>SUM(K6:K11)</f>
        <v>70</v>
      </c>
      <c r="L12" s="55" t="s">
        <v>6</v>
      </c>
      <c r="M12" s="56"/>
      <c r="N12" s="32">
        <f>SUM(N6:N11)</f>
        <v>34.15</v>
      </c>
      <c r="O12" s="33" t="s">
        <v>6</v>
      </c>
      <c r="P12" s="32">
        <f>SUM(P6:P11)</f>
        <v>15.2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91.7</v>
      </c>
      <c r="F13" s="58"/>
      <c r="G13" s="59"/>
      <c r="I13" s="68" t="s">
        <v>15</v>
      </c>
      <c r="J13" s="69"/>
      <c r="K13" s="69"/>
      <c r="L13" s="72">
        <f>K12+N12</f>
        <v>104.15</v>
      </c>
      <c r="M13" s="72"/>
      <c r="N13" s="72"/>
      <c r="O13" s="75" t="s">
        <v>14</v>
      </c>
      <c r="P13" s="76"/>
      <c r="Q13" s="76">
        <f>P12-R12</f>
        <v>12.45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91.7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104.15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AED28-963B-49E7-871D-DA1AF178C4B1}">
  <sheetPr codeName="Hoja50"/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'[1]VIERNES 02-02-2024'!$E$31</f>
        <v>41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</v>
      </c>
      <c r="G7" s="10">
        <f t="shared" ref="G7:G11" si="1">E7*F7</f>
        <v>3</v>
      </c>
      <c r="H7">
        <v>39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'[1]VIERNES 02-02-2024'!$I$21</f>
        <v>0</v>
      </c>
      <c r="Q7" s="29" t="s">
        <v>20</v>
      </c>
      <c r="R7" s="26">
        <v>85</v>
      </c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82</v>
      </c>
      <c r="G8" s="10">
        <f t="shared" si="1"/>
        <v>20.5</v>
      </c>
      <c r="H8" s="15">
        <f>H7+H6</f>
        <v>199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42</v>
      </c>
      <c r="N8" s="26">
        <f t="shared" si="3"/>
        <v>10.5</v>
      </c>
      <c r="O8" s="29" t="s">
        <v>26</v>
      </c>
      <c r="P8" s="26">
        <v>8.75</v>
      </c>
      <c r="Q8" s="29"/>
      <c r="R8" s="26"/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90</v>
      </c>
      <c r="G9" s="10">
        <f t="shared" si="1"/>
        <v>9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92</v>
      </c>
      <c r="N9" s="26">
        <f t="shared" si="3"/>
        <v>9.2000000000000011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198</v>
      </c>
      <c r="G10" s="10">
        <f t="shared" si="1"/>
        <v>9.9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199</v>
      </c>
      <c r="N10" s="26">
        <f t="shared" si="3"/>
        <v>9.9500000000000011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/>
      <c r="R11" s="31"/>
    </row>
    <row r="12" spans="2:18" ht="26.1" customHeight="1" thickBot="1" x14ac:dyDescent="0.3">
      <c r="B12" s="51" t="s">
        <v>6</v>
      </c>
      <c r="C12" s="52"/>
      <c r="D12" s="14">
        <f>SUM(D6:D11)</f>
        <v>90</v>
      </c>
      <c r="E12" s="53" t="s">
        <v>6</v>
      </c>
      <c r="F12" s="54"/>
      <c r="G12" s="2">
        <f>SUM(G6:G11)</f>
        <v>42.449999999999996</v>
      </c>
      <c r="I12" s="55" t="s">
        <v>6</v>
      </c>
      <c r="J12" s="56"/>
      <c r="K12" s="34">
        <f>SUM(K6:K11)</f>
        <v>60</v>
      </c>
      <c r="L12" s="55" t="s">
        <v>6</v>
      </c>
      <c r="M12" s="56"/>
      <c r="N12" s="32">
        <f>SUM(N6:N11)</f>
        <v>31.700000000000006</v>
      </c>
      <c r="O12" s="33" t="s">
        <v>6</v>
      </c>
      <c r="P12" s="32">
        <f>SUM(P6:P11)</f>
        <v>49.75</v>
      </c>
      <c r="Q12" s="33" t="s">
        <v>6</v>
      </c>
      <c r="R12" s="32">
        <f>SUM(R6:R11)</f>
        <v>90.5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132.44999999999999</v>
      </c>
      <c r="F13" s="58"/>
      <c r="G13" s="59"/>
      <c r="I13" s="68" t="s">
        <v>15</v>
      </c>
      <c r="J13" s="69"/>
      <c r="K13" s="69"/>
      <c r="L13" s="72">
        <f>K12+N12</f>
        <v>91.7</v>
      </c>
      <c r="M13" s="72"/>
      <c r="N13" s="72"/>
      <c r="O13" s="75" t="s">
        <v>14</v>
      </c>
      <c r="P13" s="76"/>
      <c r="Q13" s="76">
        <f>P12-R12</f>
        <v>-40.75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132.44999999999999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91.699999999999989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38D92-18BF-48CB-813B-C339CEB3C866}">
  <sheetPr codeName="Hoja51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'[1]JUEVES 01-02-2024'!$E$31</f>
        <v>84.64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9</v>
      </c>
      <c r="G7" s="10">
        <f t="shared" ref="G7:G11" si="1">E7*F7</f>
        <v>4.5</v>
      </c>
      <c r="H7">
        <v>44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</v>
      </c>
      <c r="N7" s="26">
        <f t="shared" ref="N7:N11" si="3">L7*M7</f>
        <v>3</v>
      </c>
      <c r="O7" s="29" t="s">
        <v>18</v>
      </c>
      <c r="P7" s="26">
        <f>'[1]JUEVES 01-02-2024'!$I$21</f>
        <v>0</v>
      </c>
      <c r="Q7" s="29" t="s">
        <v>25</v>
      </c>
      <c r="R7" s="26">
        <v>7.45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74</v>
      </c>
      <c r="G8" s="10">
        <f t="shared" si="1"/>
        <v>18.5</v>
      </c>
      <c r="H8" s="15">
        <f>H7+H6</f>
        <v>204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82</v>
      </c>
      <c r="N8" s="26">
        <f t="shared" si="3"/>
        <v>20.5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88</v>
      </c>
      <c r="G9" s="10">
        <f t="shared" si="1"/>
        <v>8.8000000000000007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90</v>
      </c>
      <c r="N9" s="26">
        <f t="shared" si="3"/>
        <v>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203</v>
      </c>
      <c r="G10" s="10">
        <f t="shared" si="1"/>
        <v>10.15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198</v>
      </c>
      <c r="N10" s="26">
        <f t="shared" si="3"/>
        <v>9.9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6</v>
      </c>
      <c r="G11" s="11">
        <f t="shared" si="1"/>
        <v>0.06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/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15</v>
      </c>
      <c r="E12" s="53" t="s">
        <v>6</v>
      </c>
      <c r="F12" s="54"/>
      <c r="G12" s="2">
        <f>SUM(G6:G11)</f>
        <v>43.01</v>
      </c>
      <c r="I12" s="55" t="s">
        <v>6</v>
      </c>
      <c r="J12" s="56"/>
      <c r="K12" s="34">
        <f>SUM(K6:K11)</f>
        <v>90</v>
      </c>
      <c r="L12" s="55" t="s">
        <v>6</v>
      </c>
      <c r="M12" s="56"/>
      <c r="N12" s="32">
        <f>SUM(N6:N11)</f>
        <v>42.449999999999996</v>
      </c>
      <c r="O12" s="33" t="s">
        <v>6</v>
      </c>
      <c r="P12" s="32">
        <f>SUM(P6:P11)</f>
        <v>84.64</v>
      </c>
      <c r="Q12" s="33" t="s">
        <v>6</v>
      </c>
      <c r="R12" s="32">
        <f>SUM(R6:R11)</f>
        <v>10.199999999999999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58.01</v>
      </c>
      <c r="F13" s="58"/>
      <c r="G13" s="59"/>
      <c r="I13" s="68" t="s">
        <v>15</v>
      </c>
      <c r="J13" s="69"/>
      <c r="K13" s="69"/>
      <c r="L13" s="72">
        <f>K12+N12</f>
        <v>132.44999999999999</v>
      </c>
      <c r="M13" s="72"/>
      <c r="N13" s="72"/>
      <c r="O13" s="75" t="s">
        <v>14</v>
      </c>
      <c r="P13" s="76"/>
      <c r="Q13" s="76">
        <f>P12-R12</f>
        <v>74.44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58.01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132.44999999999999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9B4B4-3381-4B60-BA62-4DCB07E46374}">
  <sheetPr codeName="Hoja52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'[1]MIERCOLES 31-01-2024'!$E$31</f>
        <v>10.17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12</v>
      </c>
      <c r="G7" s="10">
        <f t="shared" ref="G7:G11" si="1">E7*F7</f>
        <v>6</v>
      </c>
      <c r="H7">
        <v>43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9</v>
      </c>
      <c r="N7" s="26">
        <f t="shared" ref="N7:N11" si="3">L7*M7</f>
        <v>4.5</v>
      </c>
      <c r="O7" s="29" t="s">
        <v>18</v>
      </c>
      <c r="P7" s="26">
        <f>'[1]MIERCOLES 31-01-2024'!$I$21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82</v>
      </c>
      <c r="G8" s="10">
        <f t="shared" si="1"/>
        <v>20.5</v>
      </c>
      <c r="H8" s="15">
        <f>H7+H6</f>
        <v>203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74</v>
      </c>
      <c r="N8" s="26">
        <f t="shared" si="3"/>
        <v>18.5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81</v>
      </c>
      <c r="G9" s="10">
        <f t="shared" si="1"/>
        <v>8.1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88</v>
      </c>
      <c r="N9" s="26">
        <f t="shared" si="3"/>
        <v>8.8000000000000007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199</v>
      </c>
      <c r="G10" s="10">
        <f t="shared" si="1"/>
        <v>9.9500000000000011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203</v>
      </c>
      <c r="N10" s="26">
        <f t="shared" si="3"/>
        <v>10.15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6</v>
      </c>
      <c r="N11" s="28">
        <f t="shared" si="3"/>
        <v>0.06</v>
      </c>
      <c r="O11" s="30"/>
      <c r="P11" s="31"/>
      <c r="Q11" s="30"/>
      <c r="R11" s="31"/>
    </row>
    <row r="12" spans="2:18" ht="26.1" customHeight="1" thickBot="1" x14ac:dyDescent="0.3">
      <c r="B12" s="51" t="s">
        <v>6</v>
      </c>
      <c r="C12" s="52"/>
      <c r="D12" s="14">
        <f>SUM(D6:D11)</f>
        <v>5</v>
      </c>
      <c r="E12" s="53" t="s">
        <v>6</v>
      </c>
      <c r="F12" s="54"/>
      <c r="G12" s="2">
        <f>SUM(G6:G11)</f>
        <v>45.59</v>
      </c>
      <c r="I12" s="55" t="s">
        <v>6</v>
      </c>
      <c r="J12" s="56"/>
      <c r="K12" s="34">
        <f>SUM(K6:K11)</f>
        <v>15</v>
      </c>
      <c r="L12" s="55" t="s">
        <v>6</v>
      </c>
      <c r="M12" s="56"/>
      <c r="N12" s="32">
        <f>SUM(N6:N11)</f>
        <v>43.01</v>
      </c>
      <c r="O12" s="33" t="s">
        <v>6</v>
      </c>
      <c r="P12" s="32">
        <f>SUM(P6:P11)</f>
        <v>10.17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50.59</v>
      </c>
      <c r="F13" s="58"/>
      <c r="G13" s="59"/>
      <c r="I13" s="68" t="s">
        <v>15</v>
      </c>
      <c r="J13" s="69"/>
      <c r="K13" s="69"/>
      <c r="L13" s="72">
        <f>K12+N12</f>
        <v>58.01</v>
      </c>
      <c r="M13" s="72"/>
      <c r="N13" s="72"/>
      <c r="O13" s="75" t="s">
        <v>14</v>
      </c>
      <c r="P13" s="76"/>
      <c r="Q13" s="76">
        <f>P12-R12</f>
        <v>7.42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50.59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58.010000000000005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DC2D1-89AD-4A68-B839-A3FCD9334D5D}">
  <sheetPr codeName="Hoja53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8.6999999999999886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15</v>
      </c>
      <c r="G6" s="9">
        <f>E6*F6</f>
        <v>15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'[1]MARTES 30-01-2024'!$E$31</f>
        <v>31.1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21</v>
      </c>
      <c r="G7" s="10">
        <f t="shared" ref="G7:G11" si="1">E7*F7</f>
        <v>10.5</v>
      </c>
      <c r="H7">
        <v>39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19</v>
      </c>
      <c r="N7" s="26">
        <f t="shared" ref="N7:N11" si="3">L7*M7</f>
        <v>9.5</v>
      </c>
      <c r="O7" s="29" t="s">
        <v>18</v>
      </c>
      <c r="P7" s="26">
        <f>'[1]MARTES 30-01-2024'!$I$21</f>
        <v>0</v>
      </c>
      <c r="Q7" s="29" t="s">
        <v>20</v>
      </c>
      <c r="R7" s="26">
        <v>40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84</v>
      </c>
      <c r="G8" s="10">
        <f t="shared" si="1"/>
        <v>21</v>
      </c>
      <c r="H8" s="15">
        <f>H7+H6</f>
        <v>199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82</v>
      </c>
      <c r="N8" s="26">
        <f t="shared" si="3"/>
        <v>20.5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84</v>
      </c>
      <c r="G9" s="10">
        <f t="shared" si="1"/>
        <v>8.4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83</v>
      </c>
      <c r="N9" s="26">
        <f t="shared" si="3"/>
        <v>8.3000000000000007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201</v>
      </c>
      <c r="G10" s="10">
        <f t="shared" si="1"/>
        <v>10.050000000000001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199</v>
      </c>
      <c r="N10" s="26">
        <f t="shared" si="3"/>
        <v>9.9500000000000011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/>
      <c r="R11" s="31"/>
    </row>
    <row r="12" spans="2:18" ht="26.1" customHeight="1" thickBot="1" x14ac:dyDescent="0.3">
      <c r="B12" s="51" t="s">
        <v>6</v>
      </c>
      <c r="C12" s="52"/>
      <c r="D12" s="14">
        <f>SUM(D6:D11)</f>
        <v>0</v>
      </c>
      <c r="E12" s="53" t="s">
        <v>6</v>
      </c>
      <c r="F12" s="54"/>
      <c r="G12" s="2">
        <f>SUM(G6:G11)</f>
        <v>64.990000000000009</v>
      </c>
      <c r="I12" s="55" t="s">
        <v>6</v>
      </c>
      <c r="J12" s="56"/>
      <c r="K12" s="34">
        <f>SUM(K6:K11)</f>
        <v>10</v>
      </c>
      <c r="L12" s="55" t="s">
        <v>6</v>
      </c>
      <c r="M12" s="56"/>
      <c r="N12" s="32">
        <f>SUM(N6:N11)</f>
        <v>49.29</v>
      </c>
      <c r="O12" s="33" t="s">
        <v>6</v>
      </c>
      <c r="P12" s="32">
        <f>SUM(P6:P11)</f>
        <v>31.1</v>
      </c>
      <c r="Q12" s="33" t="s">
        <v>6</v>
      </c>
      <c r="R12" s="32">
        <f>SUM(R6:R11)</f>
        <v>45.5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64.990000000000009</v>
      </c>
      <c r="F13" s="58"/>
      <c r="G13" s="59"/>
      <c r="I13" s="68" t="s">
        <v>15</v>
      </c>
      <c r="J13" s="69"/>
      <c r="K13" s="69"/>
      <c r="L13" s="72">
        <f>K12+N12</f>
        <v>59.29</v>
      </c>
      <c r="M13" s="72"/>
      <c r="N13" s="72"/>
      <c r="O13" s="75" t="s">
        <v>14</v>
      </c>
      <c r="P13" s="76"/>
      <c r="Q13" s="76">
        <f>P12-R12</f>
        <v>-14.399999999999999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64.990000000000009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50.590000000000011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9EA7-1BA6-4E96-AC16-17CA4540F2CE}">
  <sheetPr codeName="Hoja54"/>
  <dimension ref="B2:R28"/>
  <sheetViews>
    <sheetView topLeftCell="H2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'[1]LUNES 29-01-2024'!$E$31</f>
        <v>25.500000000000004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24</v>
      </c>
      <c r="G7" s="10">
        <f t="shared" ref="G7:G11" si="1">E7*F7</f>
        <v>12</v>
      </c>
      <c r="H7">
        <v>39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21</v>
      </c>
      <c r="N7" s="26">
        <f t="shared" ref="N7:N11" si="3">L7*M7</f>
        <v>10.5</v>
      </c>
      <c r="O7" s="29" t="s">
        <v>18</v>
      </c>
      <c r="P7" s="26">
        <f>'[1]LUNES 29-01-2024'!$I$21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46</v>
      </c>
      <c r="G8" s="10">
        <f t="shared" si="1"/>
        <v>11.5</v>
      </c>
      <c r="H8" s="15">
        <f>H7+H6</f>
        <v>199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84</v>
      </c>
      <c r="N8" s="26">
        <f t="shared" si="3"/>
        <v>21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88</v>
      </c>
      <c r="G9" s="10">
        <f t="shared" si="1"/>
        <v>8.8000000000000007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84</v>
      </c>
      <c r="N9" s="26">
        <f t="shared" si="3"/>
        <v>8.4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198</v>
      </c>
      <c r="G10" s="10">
        <f t="shared" si="1"/>
        <v>9.9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201</v>
      </c>
      <c r="N10" s="26">
        <f t="shared" si="3"/>
        <v>10.050000000000001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/>
      <c r="R11" s="31"/>
    </row>
    <row r="12" spans="2:18" ht="26.1" customHeight="1" thickBot="1" x14ac:dyDescent="0.3">
      <c r="B12" s="51" t="s">
        <v>6</v>
      </c>
      <c r="C12" s="52"/>
      <c r="D12" s="14">
        <f>SUM(D6:D11)</f>
        <v>0</v>
      </c>
      <c r="E12" s="53" t="s">
        <v>6</v>
      </c>
      <c r="F12" s="54"/>
      <c r="G12" s="2">
        <f>SUM(G6:G11)</f>
        <v>42.239999999999995</v>
      </c>
      <c r="I12" s="55" t="s">
        <v>6</v>
      </c>
      <c r="J12" s="56"/>
      <c r="K12" s="34">
        <f>SUM(K6:K11)</f>
        <v>0</v>
      </c>
      <c r="L12" s="55" t="s">
        <v>6</v>
      </c>
      <c r="M12" s="56"/>
      <c r="N12" s="32">
        <f>SUM(N6:N11)</f>
        <v>64.990000000000009</v>
      </c>
      <c r="O12" s="33" t="s">
        <v>6</v>
      </c>
      <c r="P12" s="32">
        <f>SUM(P6:P11)</f>
        <v>25.500000000000004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42.239999999999995</v>
      </c>
      <c r="F13" s="58"/>
      <c r="G13" s="59"/>
      <c r="I13" s="68" t="s">
        <v>15</v>
      </c>
      <c r="J13" s="69"/>
      <c r="K13" s="69"/>
      <c r="L13" s="72">
        <f>K12+N12</f>
        <v>64.990000000000009</v>
      </c>
      <c r="M13" s="72"/>
      <c r="N13" s="72"/>
      <c r="O13" s="75" t="s">
        <v>14</v>
      </c>
      <c r="P13" s="76"/>
      <c r="Q13" s="76">
        <f>P12-R12</f>
        <v>22.750000000000004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42.239999999999995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64.989999999999995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369D9-7553-4E66-BE86-69129BF6B7E6}">
  <sheetPr codeName="Hoja55"/>
  <dimension ref="B2:R28"/>
  <sheetViews>
    <sheetView topLeftCell="H2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20</v>
      </c>
      <c r="G6" s="9">
        <f>E6*F6</f>
        <v>20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'[1]VIERNES 26-01-2024'!$E$31</f>
        <v>74.400000000000006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24</v>
      </c>
      <c r="G7" s="10">
        <f t="shared" ref="G7:G11" si="1">E7*F7</f>
        <v>12</v>
      </c>
      <c r="H7">
        <v>39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24</v>
      </c>
      <c r="N7" s="26">
        <f t="shared" ref="N7:N11" si="3">L7*M7</f>
        <v>12</v>
      </c>
      <c r="O7" s="29" t="s">
        <v>18</v>
      </c>
      <c r="P7" s="26">
        <f>'[1]VIERNES 26-01-2024'!$I$21</f>
        <v>0</v>
      </c>
      <c r="Q7" s="29" t="s">
        <v>24</v>
      </c>
      <c r="R7" s="26">
        <v>25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90</v>
      </c>
      <c r="G8" s="10">
        <f t="shared" si="1"/>
        <v>22.5</v>
      </c>
      <c r="H8" s="15">
        <f>H7+H6</f>
        <v>199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46</v>
      </c>
      <c r="N8" s="26">
        <f t="shared" si="3"/>
        <v>11.5</v>
      </c>
      <c r="O8" s="29"/>
      <c r="P8" s="26"/>
      <c r="Q8" s="29" t="s">
        <v>20</v>
      </c>
      <c r="R8" s="26">
        <v>145</v>
      </c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88</v>
      </c>
      <c r="G9" s="10">
        <f t="shared" si="1"/>
        <v>8.8000000000000007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88</v>
      </c>
      <c r="N9" s="26">
        <f t="shared" si="3"/>
        <v>8.8000000000000007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200</v>
      </c>
      <c r="G10" s="10">
        <f t="shared" si="1"/>
        <v>10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198</v>
      </c>
      <c r="N10" s="26">
        <f t="shared" si="3"/>
        <v>9.9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/>
      <c r="R11" s="31"/>
    </row>
    <row r="12" spans="2:18" ht="26.1" customHeight="1" thickBot="1" x14ac:dyDescent="0.3">
      <c r="B12" s="51" t="s">
        <v>6</v>
      </c>
      <c r="C12" s="52"/>
      <c r="D12" s="14">
        <f>SUM(D6:D11)</f>
        <v>70</v>
      </c>
      <c r="E12" s="53" t="s">
        <v>6</v>
      </c>
      <c r="F12" s="54"/>
      <c r="G12" s="2">
        <f>SUM(G6:G11)</f>
        <v>73.34</v>
      </c>
      <c r="I12" s="55" t="s">
        <v>6</v>
      </c>
      <c r="J12" s="56"/>
      <c r="K12" s="34">
        <f>SUM(K6:K11)</f>
        <v>0</v>
      </c>
      <c r="L12" s="55" t="s">
        <v>6</v>
      </c>
      <c r="M12" s="56"/>
      <c r="N12" s="32">
        <f>SUM(N6:N11)</f>
        <v>42.239999999999995</v>
      </c>
      <c r="O12" s="33" t="s">
        <v>6</v>
      </c>
      <c r="P12" s="32">
        <f>SUM(P6:P11)</f>
        <v>74.400000000000006</v>
      </c>
      <c r="Q12" s="33" t="s">
        <v>6</v>
      </c>
      <c r="R12" s="32">
        <f>SUM(R6:R11)</f>
        <v>175.5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143.34</v>
      </c>
      <c r="F13" s="58"/>
      <c r="G13" s="59"/>
      <c r="I13" s="68" t="s">
        <v>15</v>
      </c>
      <c r="J13" s="69"/>
      <c r="K13" s="69"/>
      <c r="L13" s="72">
        <f>K12+N12</f>
        <v>42.239999999999995</v>
      </c>
      <c r="M13" s="72"/>
      <c r="N13" s="72"/>
      <c r="O13" s="75" t="s">
        <v>14</v>
      </c>
      <c r="P13" s="76"/>
      <c r="Q13" s="76">
        <f>P12-R12</f>
        <v>-101.1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143.34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42.240000000000009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D2663-E15A-46D7-A840-BE2EFCADC3BF}">
  <sheetPr codeName="Hoja56"/>
  <dimension ref="B2:R28"/>
  <sheetViews>
    <sheetView topLeftCell="H1" zoomScale="80" zoomScaleNormal="80" workbookViewId="0">
      <selection activeCell="M6" sqref="M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16</v>
      </c>
      <c r="G6" s="9">
        <f>E6*F6</f>
        <v>16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20</v>
      </c>
      <c r="N6" s="24">
        <f>L6*M6</f>
        <v>20</v>
      </c>
      <c r="O6" s="29" t="s">
        <v>16</v>
      </c>
      <c r="P6" s="26">
        <f>'[1]JUEVES 25-01-2024'!$E$31</f>
        <v>46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21</v>
      </c>
      <c r="G7" s="10">
        <f t="shared" ref="G7:G11" si="1">E7*F7</f>
        <v>10.5</v>
      </c>
      <c r="H7">
        <v>39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24</v>
      </c>
      <c r="N7" s="26">
        <f t="shared" ref="N7:N11" si="3">L7*M7</f>
        <v>12</v>
      </c>
      <c r="O7" s="29" t="s">
        <v>18</v>
      </c>
      <c r="P7" s="26">
        <f>'[1]JUEVES 25-01-2024'!$I$21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88</v>
      </c>
      <c r="G8" s="10">
        <f t="shared" si="1"/>
        <v>22</v>
      </c>
      <c r="H8" s="15">
        <f>H7+H6</f>
        <v>199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90</v>
      </c>
      <c r="N8" s="26">
        <f t="shared" si="3"/>
        <v>22.5</v>
      </c>
      <c r="O8" s="29" t="s">
        <v>23</v>
      </c>
      <c r="P8" s="26">
        <v>7.5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91</v>
      </c>
      <c r="G9" s="10">
        <f t="shared" si="1"/>
        <v>9.1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88</v>
      </c>
      <c r="N9" s="26">
        <f t="shared" si="3"/>
        <v>8.8000000000000007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199</v>
      </c>
      <c r="G10" s="10">
        <f t="shared" si="1"/>
        <v>9.9500000000000011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200</v>
      </c>
      <c r="N10" s="26">
        <f t="shared" si="3"/>
        <v>10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/>
      <c r="R11" s="31"/>
    </row>
    <row r="12" spans="2:18" ht="26.1" customHeight="1" thickBot="1" x14ac:dyDescent="0.3">
      <c r="B12" s="51" t="s">
        <v>6</v>
      </c>
      <c r="C12" s="52"/>
      <c r="D12" s="14">
        <f>SUM(D6:D11)</f>
        <v>25</v>
      </c>
      <c r="E12" s="53" t="s">
        <v>6</v>
      </c>
      <c r="F12" s="54"/>
      <c r="G12" s="2">
        <f>SUM(G6:G11)</f>
        <v>67.59</v>
      </c>
      <c r="I12" s="55" t="s">
        <v>6</v>
      </c>
      <c r="J12" s="56"/>
      <c r="K12" s="34">
        <f>SUM(K6:K11)</f>
        <v>70</v>
      </c>
      <c r="L12" s="55" t="s">
        <v>6</v>
      </c>
      <c r="M12" s="56"/>
      <c r="N12" s="32">
        <f>SUM(N6:N11)</f>
        <v>73.34</v>
      </c>
      <c r="O12" s="33" t="s">
        <v>6</v>
      </c>
      <c r="P12" s="32">
        <f>SUM(P6:P11)</f>
        <v>53.5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92.59</v>
      </c>
      <c r="F13" s="58"/>
      <c r="G13" s="59"/>
      <c r="I13" s="68" t="s">
        <v>15</v>
      </c>
      <c r="J13" s="69"/>
      <c r="K13" s="69"/>
      <c r="L13" s="72">
        <f>K12+N12</f>
        <v>143.34</v>
      </c>
      <c r="M13" s="72"/>
      <c r="N13" s="72"/>
      <c r="O13" s="75" t="s">
        <v>14</v>
      </c>
      <c r="P13" s="76"/>
      <c r="Q13" s="76">
        <f>P12-R12</f>
        <v>50.75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92.59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143.34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9A0BB-8C9A-4D92-956C-2AA52F819E18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'[1]LUNES 09-09-2024'!$E$31</f>
        <v>62.3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'[1]LUNES 09-09-2024'!$I$21</f>
        <v>0</v>
      </c>
      <c r="Q7" s="29" t="s">
        <v>20</v>
      </c>
      <c r="R7" s="26">
        <v>60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5</v>
      </c>
      <c r="G8" s="10">
        <f t="shared" si="1"/>
        <v>1.25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0</v>
      </c>
      <c r="N8" s="26">
        <f t="shared" si="3"/>
        <v>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3</v>
      </c>
      <c r="N9" s="26">
        <f t="shared" si="3"/>
        <v>0.30000000000000004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26</v>
      </c>
      <c r="G10" s="10">
        <f t="shared" si="1"/>
        <v>1.3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15</v>
      </c>
      <c r="N10" s="26">
        <f t="shared" si="3"/>
        <v>0.75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49</v>
      </c>
      <c r="G11" s="11">
        <f t="shared" si="1"/>
        <v>0.49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49</v>
      </c>
      <c r="N11" s="28">
        <f t="shared" si="3"/>
        <v>0.49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10</v>
      </c>
      <c r="E12" s="53" t="s">
        <v>53</v>
      </c>
      <c r="F12" s="54"/>
      <c r="G12" s="2">
        <f>SUM(G6:G11)</f>
        <v>5.74</v>
      </c>
      <c r="I12" s="55" t="s">
        <v>6</v>
      </c>
      <c r="J12" s="56"/>
      <c r="K12" s="34">
        <f>SUM(K6:K11)</f>
        <v>10</v>
      </c>
      <c r="L12" s="55" t="s">
        <v>55</v>
      </c>
      <c r="M12" s="56"/>
      <c r="N12" s="32">
        <f>SUM(N6:N11)</f>
        <v>2.54</v>
      </c>
      <c r="O12" s="33" t="s">
        <v>6</v>
      </c>
      <c r="P12" s="32">
        <f>SUM(P6:P11)</f>
        <v>62.3</v>
      </c>
      <c r="Q12" s="33" t="s">
        <v>6</v>
      </c>
      <c r="R12" s="32">
        <f>SUM(R6:R11)</f>
        <v>65.5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15.74</v>
      </c>
      <c r="F13" s="58"/>
      <c r="G13" s="59"/>
      <c r="I13" s="68" t="s">
        <v>15</v>
      </c>
      <c r="J13" s="69"/>
      <c r="K13" s="69"/>
      <c r="L13" s="72">
        <f>K12+N12</f>
        <v>12.54</v>
      </c>
      <c r="M13" s="72"/>
      <c r="N13" s="72"/>
      <c r="O13" s="75" t="s">
        <v>14</v>
      </c>
      <c r="P13" s="76"/>
      <c r="Q13" s="76">
        <f>P12-R12</f>
        <v>-3.2000000000000028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15.74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12.539999999999997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070DA-9B69-493C-A20C-0D1BDE771F00}">
  <sheetPr codeName="Hoja57"/>
  <dimension ref="B2:R28"/>
  <sheetViews>
    <sheetView topLeftCell="H1" zoomScale="80" zoomScaleNormal="8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26</v>
      </c>
      <c r="G6" s="9">
        <f>E6*F6</f>
        <v>26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16</v>
      </c>
      <c r="N6" s="24">
        <f>L6*M6</f>
        <v>16</v>
      </c>
      <c r="O6" s="29" t="s">
        <v>16</v>
      </c>
      <c r="P6" s="26">
        <f>'[1]MIERCOLES 24-01-2024'!$E$31</f>
        <v>59.919999999999995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22</v>
      </c>
      <c r="G7" s="10">
        <f t="shared" ref="G7:G11" si="1">E7*F7</f>
        <v>11</v>
      </c>
      <c r="H7">
        <v>39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21</v>
      </c>
      <c r="N7" s="26">
        <f t="shared" ref="N7:N11" si="3">L7*M7</f>
        <v>10.5</v>
      </c>
      <c r="O7" s="29" t="s">
        <v>18</v>
      </c>
      <c r="P7" s="26">
        <f>'[1]MIERCOLES 24-01-2024'!$I$21</f>
        <v>0</v>
      </c>
      <c r="Q7" s="29" t="s">
        <v>20</v>
      </c>
      <c r="R7" s="26">
        <v>150</v>
      </c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88</v>
      </c>
      <c r="G8" s="10">
        <f t="shared" si="1"/>
        <v>22</v>
      </c>
      <c r="H8" s="15">
        <f>H7+H6</f>
        <v>199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88</v>
      </c>
      <c r="N8" s="26">
        <f t="shared" si="3"/>
        <v>22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6</v>
      </c>
      <c r="D9" s="10">
        <f t="shared" si="0"/>
        <v>60</v>
      </c>
      <c r="E9" s="12">
        <v>0.1</v>
      </c>
      <c r="F9" s="7">
        <v>90</v>
      </c>
      <c r="G9" s="10">
        <f t="shared" si="1"/>
        <v>9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91</v>
      </c>
      <c r="N9" s="26">
        <f t="shared" si="3"/>
        <v>9.1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202</v>
      </c>
      <c r="G10" s="10">
        <f t="shared" si="1"/>
        <v>10.100000000000001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199</v>
      </c>
      <c r="N10" s="26">
        <f t="shared" si="3"/>
        <v>9.9500000000000011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/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110</v>
      </c>
      <c r="E12" s="53" t="s">
        <v>6</v>
      </c>
      <c r="F12" s="54"/>
      <c r="G12" s="2">
        <f>SUM(G6:G11)</f>
        <v>78.169999999999987</v>
      </c>
      <c r="I12" s="55" t="s">
        <v>6</v>
      </c>
      <c r="J12" s="56"/>
      <c r="K12" s="34">
        <f>SUM(K6:K11)</f>
        <v>25</v>
      </c>
      <c r="L12" s="55" t="s">
        <v>6</v>
      </c>
      <c r="M12" s="56"/>
      <c r="N12" s="32">
        <f>SUM(N6:N11)</f>
        <v>67.59</v>
      </c>
      <c r="O12" s="33" t="s">
        <v>6</v>
      </c>
      <c r="P12" s="32">
        <f>SUM(P6:P11)</f>
        <v>59.919999999999995</v>
      </c>
      <c r="Q12" s="33" t="s">
        <v>6</v>
      </c>
      <c r="R12" s="32">
        <f>SUM(R6:R11)</f>
        <v>155.5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188.17</v>
      </c>
      <c r="F13" s="58"/>
      <c r="G13" s="59"/>
      <c r="I13" s="68" t="s">
        <v>15</v>
      </c>
      <c r="J13" s="69"/>
      <c r="K13" s="69"/>
      <c r="L13" s="72">
        <f>K12+N12</f>
        <v>92.59</v>
      </c>
      <c r="M13" s="72"/>
      <c r="N13" s="72"/>
      <c r="O13" s="75" t="s">
        <v>14</v>
      </c>
      <c r="P13" s="76"/>
      <c r="Q13" s="76">
        <f>P12-R12</f>
        <v>-95.580000000000013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188.17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92.589999999999975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953C0-B9B5-45CD-85D6-BD26D1722F63}">
  <sheetPr codeName="Hoja58"/>
  <dimension ref="B2:R28"/>
  <sheetViews>
    <sheetView topLeftCell="H1" zoomScale="80" zoomScaleNormal="80" workbookViewId="0">
      <selection activeCell="M6" sqref="M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38</v>
      </c>
      <c r="G6" s="9">
        <f>E6*F6</f>
        <v>38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26</v>
      </c>
      <c r="N6" s="24">
        <f>L6*M6</f>
        <v>26</v>
      </c>
      <c r="O6" s="29" t="s">
        <v>16</v>
      </c>
      <c r="P6" s="26">
        <f>'[1]MARTES 23-01-2024'!$E$31</f>
        <v>58.080000000000005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23</v>
      </c>
      <c r="G7" s="10">
        <f t="shared" ref="G7:G11" si="1">E7*F7</f>
        <v>11.5</v>
      </c>
      <c r="H7">
        <v>39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22</v>
      </c>
      <c r="N7" s="26">
        <f t="shared" ref="N7:N11" si="3">L7*M7</f>
        <v>11</v>
      </c>
      <c r="O7" s="29" t="s">
        <v>18</v>
      </c>
      <c r="P7" s="26">
        <f>'[1]MARTES 23-01-2024'!$I$21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96</v>
      </c>
      <c r="G8" s="10">
        <f t="shared" si="1"/>
        <v>24</v>
      </c>
      <c r="H8" s="15">
        <f>H7+H6</f>
        <v>199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88</v>
      </c>
      <c r="N8" s="26">
        <f t="shared" si="3"/>
        <v>22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92</v>
      </c>
      <c r="G9" s="10">
        <f t="shared" si="1"/>
        <v>9.2000000000000011</v>
      </c>
      <c r="I9" s="19">
        <v>10</v>
      </c>
      <c r="J9" s="25">
        <v>6</v>
      </c>
      <c r="K9" s="26">
        <f t="shared" si="2"/>
        <v>60</v>
      </c>
      <c r="L9" s="20">
        <v>0.1</v>
      </c>
      <c r="M9" s="25">
        <v>90</v>
      </c>
      <c r="N9" s="26">
        <f t="shared" si="3"/>
        <v>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202</v>
      </c>
      <c r="G10" s="10">
        <f t="shared" si="1"/>
        <v>10.100000000000001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202</v>
      </c>
      <c r="N10" s="26">
        <f t="shared" si="3"/>
        <v>10.100000000000001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/>
      <c r="R11" s="31"/>
    </row>
    <row r="12" spans="2:18" ht="26.1" customHeight="1" thickBot="1" x14ac:dyDescent="0.3">
      <c r="B12" s="51" t="s">
        <v>6</v>
      </c>
      <c r="C12" s="52"/>
      <c r="D12" s="14">
        <f>SUM(D6:D11)</f>
        <v>40</v>
      </c>
      <c r="E12" s="53" t="s">
        <v>6</v>
      </c>
      <c r="F12" s="54"/>
      <c r="G12" s="2">
        <f>SUM(G6:G11)</f>
        <v>92.840000000000018</v>
      </c>
      <c r="I12" s="55" t="s">
        <v>6</v>
      </c>
      <c r="J12" s="56"/>
      <c r="K12" s="34">
        <f>SUM(K6:K11)</f>
        <v>110</v>
      </c>
      <c r="L12" s="55" t="s">
        <v>6</v>
      </c>
      <c r="M12" s="56"/>
      <c r="N12" s="32">
        <f>SUM(N6:N11)</f>
        <v>78.169999999999987</v>
      </c>
      <c r="O12" s="33" t="s">
        <v>6</v>
      </c>
      <c r="P12" s="32">
        <f>SUM(P6:P11)</f>
        <v>58.080000000000005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132.84000000000003</v>
      </c>
      <c r="F13" s="58"/>
      <c r="G13" s="59"/>
      <c r="I13" s="68" t="s">
        <v>15</v>
      </c>
      <c r="J13" s="69"/>
      <c r="K13" s="69"/>
      <c r="L13" s="72">
        <f>K12+N12</f>
        <v>188.17</v>
      </c>
      <c r="M13" s="72"/>
      <c r="N13" s="72"/>
      <c r="O13" s="75" t="s">
        <v>14</v>
      </c>
      <c r="P13" s="76"/>
      <c r="Q13" s="76">
        <f>P12-R12</f>
        <v>55.330000000000005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132.84000000000003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188.17000000000004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10B5F-2E23-4C6D-B44A-1E6057F261E9}">
  <sheetPr codeName="Hoja59"/>
  <dimension ref="B2:R28"/>
  <sheetViews>
    <sheetView topLeftCell="H1" zoomScale="80" zoomScaleNormal="8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62</v>
      </c>
      <c r="G6" s="9">
        <f>E6*F6</f>
        <v>62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38</v>
      </c>
      <c r="N6" s="24">
        <f>L6*M6</f>
        <v>38</v>
      </c>
      <c r="O6" s="29" t="s">
        <v>16</v>
      </c>
      <c r="P6" s="26">
        <f>'[1]LUNES 22-01-2024'!$E$31</f>
        <v>8.14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26</v>
      </c>
      <c r="G7" s="10">
        <f t="shared" ref="G7:G11" si="1">E7*F7</f>
        <v>13</v>
      </c>
      <c r="H7">
        <v>41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23</v>
      </c>
      <c r="N7" s="26">
        <f t="shared" ref="N7:N11" si="3">L7*M7</f>
        <v>11.5</v>
      </c>
      <c r="O7" s="29" t="s">
        <v>18</v>
      </c>
      <c r="P7" s="26">
        <f>'[1]LUNES 22-01-2024'!$I$21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94</v>
      </c>
      <c r="G8" s="10">
        <f t="shared" si="1"/>
        <v>23.5</v>
      </c>
      <c r="H8" s="15">
        <f>H7+H6</f>
        <v>201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96</v>
      </c>
      <c r="N8" s="26">
        <f t="shared" si="3"/>
        <v>24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89</v>
      </c>
      <c r="G9" s="10">
        <f t="shared" si="1"/>
        <v>8.9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92</v>
      </c>
      <c r="N9" s="26">
        <f t="shared" si="3"/>
        <v>9.2000000000000011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200</v>
      </c>
      <c r="G10" s="10">
        <f t="shared" si="1"/>
        <v>10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202</v>
      </c>
      <c r="N10" s="26">
        <f t="shared" si="3"/>
        <v>10.100000000000001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/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10</v>
      </c>
      <c r="E12" s="53" t="s">
        <v>6</v>
      </c>
      <c r="F12" s="54"/>
      <c r="G12" s="2">
        <f>SUM(G6:G11)</f>
        <v>117.45</v>
      </c>
      <c r="I12" s="55" t="s">
        <v>6</v>
      </c>
      <c r="J12" s="56"/>
      <c r="K12" s="34">
        <f>SUM(K6:K11)</f>
        <v>40</v>
      </c>
      <c r="L12" s="55" t="s">
        <v>6</v>
      </c>
      <c r="M12" s="56"/>
      <c r="N12" s="32">
        <f>SUM(N6:N11)</f>
        <v>92.840000000000018</v>
      </c>
      <c r="O12" s="33" t="s">
        <v>6</v>
      </c>
      <c r="P12" s="32">
        <f>SUM(P6:P11)</f>
        <v>8.14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127.45</v>
      </c>
      <c r="F13" s="58"/>
      <c r="G13" s="59"/>
      <c r="I13" s="68" t="s">
        <v>15</v>
      </c>
      <c r="J13" s="69"/>
      <c r="K13" s="69"/>
      <c r="L13" s="72">
        <f>K12+N12</f>
        <v>132.84000000000003</v>
      </c>
      <c r="M13" s="72"/>
      <c r="N13" s="72"/>
      <c r="O13" s="75" t="s">
        <v>14</v>
      </c>
      <c r="P13" s="76"/>
      <c r="Q13" s="76">
        <f>P12-R12</f>
        <v>5.3900000000000006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127.45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132.84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208E1-4514-421A-AA34-FFF6148C6066}">
  <sheetPr codeName="Hoja60"/>
  <dimension ref="B2:R28"/>
  <sheetViews>
    <sheetView topLeftCell="H1" zoomScale="80" zoomScaleNormal="8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89</v>
      </c>
      <c r="G6" s="9">
        <f>E6*F6</f>
        <v>89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62</v>
      </c>
      <c r="N6" s="24">
        <f>L6*M6</f>
        <v>62</v>
      </c>
      <c r="O6" s="29" t="s">
        <v>16</v>
      </c>
      <c r="P6" s="26">
        <f>'[1]VIERNES 19-01-2024'!$E$31</f>
        <v>56.5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30</v>
      </c>
      <c r="G7" s="10">
        <f t="shared" ref="G7:G11" si="1">E7*F7</f>
        <v>15</v>
      </c>
      <c r="H7">
        <v>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26</v>
      </c>
      <c r="N7" s="26">
        <f t="shared" ref="N7:N11" si="3">L7*M7</f>
        <v>13</v>
      </c>
      <c r="O7" s="29" t="s">
        <v>18</v>
      </c>
      <c r="P7" s="26">
        <f>'[1]VIERNES 19-01-2024'!$I$21</f>
        <v>0</v>
      </c>
      <c r="Q7" s="29" t="s">
        <v>20</v>
      </c>
      <c r="R7" s="26">
        <v>145</v>
      </c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99</v>
      </c>
      <c r="G8" s="10">
        <f t="shared" si="1"/>
        <v>24.75</v>
      </c>
      <c r="H8" s="15">
        <f>H7+H6</f>
        <v>200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94</v>
      </c>
      <c r="N8" s="26">
        <f t="shared" si="3"/>
        <v>23.5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98</v>
      </c>
      <c r="G9" s="10">
        <f t="shared" si="1"/>
        <v>9.8000000000000007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89</v>
      </c>
      <c r="N9" s="26">
        <f t="shared" si="3"/>
        <v>8.9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202</v>
      </c>
      <c r="G10" s="10">
        <f t="shared" si="1"/>
        <v>10.100000000000001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200</v>
      </c>
      <c r="N10" s="26">
        <f t="shared" si="3"/>
        <v>10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/>
      <c r="R11" s="31"/>
    </row>
    <row r="12" spans="2:18" ht="26.1" customHeight="1" thickBot="1" x14ac:dyDescent="0.3">
      <c r="B12" s="51" t="s">
        <v>6</v>
      </c>
      <c r="C12" s="52"/>
      <c r="D12" s="14">
        <f>SUM(D6:D11)</f>
        <v>70</v>
      </c>
      <c r="E12" s="53" t="s">
        <v>6</v>
      </c>
      <c r="F12" s="54"/>
      <c r="G12" s="2">
        <f>SUM(G6:G11)</f>
        <v>148.70000000000002</v>
      </c>
      <c r="I12" s="55" t="s">
        <v>6</v>
      </c>
      <c r="J12" s="56"/>
      <c r="K12" s="34">
        <f>SUM(K6:K11)</f>
        <v>10</v>
      </c>
      <c r="L12" s="55" t="s">
        <v>6</v>
      </c>
      <c r="M12" s="56"/>
      <c r="N12" s="32">
        <f>SUM(N6:N11)</f>
        <v>117.45</v>
      </c>
      <c r="O12" s="33" t="s">
        <v>6</v>
      </c>
      <c r="P12" s="32">
        <f>SUM(P6:P11)</f>
        <v>56.5</v>
      </c>
      <c r="Q12" s="33" t="s">
        <v>6</v>
      </c>
      <c r="R12" s="32">
        <f>SUM(R6:R11)</f>
        <v>147.75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218.70000000000002</v>
      </c>
      <c r="F13" s="58"/>
      <c r="G13" s="59"/>
      <c r="I13" s="68" t="s">
        <v>15</v>
      </c>
      <c r="J13" s="69"/>
      <c r="K13" s="69"/>
      <c r="L13" s="72">
        <f>K12+N12</f>
        <v>127.45</v>
      </c>
      <c r="M13" s="72"/>
      <c r="N13" s="72"/>
      <c r="O13" s="75" t="s">
        <v>14</v>
      </c>
      <c r="P13" s="76"/>
      <c r="Q13" s="76">
        <f>P12-R12</f>
        <v>-91.25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218.70000000000002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127.45000000000002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200D8-60D9-4B35-96B8-CB73013BC2FB}">
  <sheetPr codeName="Hoja61"/>
  <dimension ref="B2:R28"/>
  <sheetViews>
    <sheetView topLeftCell="H1" zoomScale="80" zoomScaleNormal="8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102</v>
      </c>
      <c r="G6" s="9">
        <f>E6*F6</f>
        <v>102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89</v>
      </c>
      <c r="N6" s="24">
        <f>L6*M6</f>
        <v>89</v>
      </c>
      <c r="O6" s="29" t="s">
        <v>16</v>
      </c>
      <c r="P6" s="26">
        <f>'[1]JUEVES 18-01-2024'!$E$31</f>
        <v>39.75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30</v>
      </c>
      <c r="G7" s="10">
        <f t="shared" ref="G7:G11" si="1">E7*F7</f>
        <v>15</v>
      </c>
      <c r="H7">
        <v>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30</v>
      </c>
      <c r="N7" s="26">
        <f t="shared" ref="N7:N11" si="3">L7*M7</f>
        <v>15</v>
      </c>
      <c r="O7" s="29" t="s">
        <v>18</v>
      </c>
      <c r="P7" s="26">
        <f>'[1]JUEVES 18-01-2024'!$I$21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100</v>
      </c>
      <c r="G8" s="10">
        <f t="shared" si="1"/>
        <v>25</v>
      </c>
      <c r="H8" s="15">
        <f>H7+H6</f>
        <v>200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99</v>
      </c>
      <c r="N8" s="26">
        <f t="shared" si="3"/>
        <v>24.75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98</v>
      </c>
      <c r="G9" s="10">
        <f t="shared" si="1"/>
        <v>9.8000000000000007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98</v>
      </c>
      <c r="N9" s="26">
        <f t="shared" si="3"/>
        <v>9.8000000000000007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197</v>
      </c>
      <c r="G10" s="10">
        <f t="shared" si="1"/>
        <v>9.8500000000000014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202</v>
      </c>
      <c r="N10" s="26">
        <f t="shared" si="3"/>
        <v>10.100000000000001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/>
      <c r="R11" s="31"/>
    </row>
    <row r="12" spans="2:18" ht="26.1" customHeight="1" thickBot="1" x14ac:dyDescent="0.3">
      <c r="B12" s="51" t="s">
        <v>6</v>
      </c>
      <c r="C12" s="52"/>
      <c r="D12" s="14">
        <f>SUM(D6:D11)</f>
        <v>20</v>
      </c>
      <c r="E12" s="53" t="s">
        <v>6</v>
      </c>
      <c r="F12" s="54"/>
      <c r="G12" s="2">
        <f>SUM(G6:G11)</f>
        <v>161.70000000000002</v>
      </c>
      <c r="I12" s="55" t="s">
        <v>6</v>
      </c>
      <c r="J12" s="56"/>
      <c r="K12" s="34">
        <f>SUM(K6:K11)</f>
        <v>70</v>
      </c>
      <c r="L12" s="55" t="s">
        <v>6</v>
      </c>
      <c r="M12" s="56"/>
      <c r="N12" s="32">
        <f>SUM(N6:N11)</f>
        <v>148.70000000000002</v>
      </c>
      <c r="O12" s="33" t="s">
        <v>6</v>
      </c>
      <c r="P12" s="32">
        <f>SUM(P6:P11)</f>
        <v>39.75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181.70000000000002</v>
      </c>
      <c r="F13" s="58"/>
      <c r="G13" s="59"/>
      <c r="I13" s="68" t="s">
        <v>15</v>
      </c>
      <c r="J13" s="69"/>
      <c r="K13" s="69"/>
      <c r="L13" s="72">
        <f>K12+N12</f>
        <v>218.70000000000002</v>
      </c>
      <c r="M13" s="72"/>
      <c r="N13" s="72"/>
      <c r="O13" s="75" t="s">
        <v>14</v>
      </c>
      <c r="P13" s="76"/>
      <c r="Q13" s="76">
        <f>P12-R12</f>
        <v>37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181.70000000000002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218.70000000000002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2BDEF-7916-48F8-9843-11DEFCC48D6B}">
  <sheetPr codeName="Hoja62"/>
  <dimension ref="B2:R28"/>
  <sheetViews>
    <sheetView topLeftCell="H1" zoomScale="80" zoomScaleNormal="80" workbookViewId="0">
      <selection activeCell="N8" sqref="N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3.8499999999999659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14</v>
      </c>
      <c r="G6" s="9">
        <f>E6*F6</f>
        <v>14</v>
      </c>
      <c r="H6" s="15">
        <v>20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105</v>
      </c>
      <c r="N6" s="24">
        <f>L6*M6</f>
        <v>105</v>
      </c>
      <c r="O6" s="29" t="s">
        <v>16</v>
      </c>
      <c r="P6" s="26">
        <f>'[1]MIERCOLES 17-01-2024'!$E$31</f>
        <v>122.84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80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31</v>
      </c>
      <c r="N7" s="26">
        <f t="shared" ref="N7:N11" si="3">L7*M7</f>
        <v>15.5</v>
      </c>
      <c r="O7" s="29" t="s">
        <v>18</v>
      </c>
      <c r="P7" s="26">
        <f>'[1]MIERCOLES 17-01-2024'!$I$21</f>
        <v>0</v>
      </c>
      <c r="Q7" s="29" t="s">
        <v>20</v>
      </c>
      <c r="R7" s="26">
        <v>180</v>
      </c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</v>
      </c>
      <c r="G8" s="10">
        <f t="shared" si="1"/>
        <v>0.25</v>
      </c>
      <c r="H8" s="15">
        <f>H7+H6</f>
        <v>100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100</v>
      </c>
      <c r="N8" s="26">
        <f t="shared" si="3"/>
        <v>25</v>
      </c>
      <c r="O8" s="29" t="s">
        <v>3</v>
      </c>
      <c r="P8" s="26">
        <v>160</v>
      </c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100</v>
      </c>
      <c r="N9" s="26">
        <f t="shared" si="3"/>
        <v>10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</v>
      </c>
      <c r="G10" s="10">
        <f t="shared" si="1"/>
        <v>0.05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200</v>
      </c>
      <c r="N10" s="26">
        <f t="shared" si="3"/>
        <v>10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6</v>
      </c>
      <c r="G11" s="11">
        <f t="shared" si="1"/>
        <v>0.06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/>
      <c r="R11" s="31"/>
    </row>
    <row r="12" spans="2:18" ht="26.1" customHeight="1" thickBot="1" x14ac:dyDescent="0.3">
      <c r="B12" s="51" t="s">
        <v>6</v>
      </c>
      <c r="C12" s="52"/>
      <c r="D12" s="14">
        <f>SUM(D6:D11)</f>
        <v>70</v>
      </c>
      <c r="E12" s="53" t="s">
        <v>6</v>
      </c>
      <c r="F12" s="54"/>
      <c r="G12" s="2">
        <f>SUM(G6:G11)</f>
        <v>14.360000000000001</v>
      </c>
      <c r="I12" s="55" t="s">
        <v>6</v>
      </c>
      <c r="J12" s="56"/>
      <c r="K12" s="34">
        <f>SUM(K6:K11)</f>
        <v>20</v>
      </c>
      <c r="L12" s="55" t="s">
        <v>6</v>
      </c>
      <c r="M12" s="56"/>
      <c r="N12" s="32">
        <f>SUM(N6:N11)</f>
        <v>165.55</v>
      </c>
      <c r="O12" s="33" t="s">
        <v>6</v>
      </c>
      <c r="P12" s="32">
        <f>SUM(P6:P11)</f>
        <v>282.84000000000003</v>
      </c>
      <c r="Q12" s="33" t="s">
        <v>6</v>
      </c>
      <c r="R12" s="32">
        <f>SUM(R6:R11)</f>
        <v>185.5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84.36</v>
      </c>
      <c r="F13" s="58"/>
      <c r="G13" s="59"/>
      <c r="I13" s="68" t="s">
        <v>15</v>
      </c>
      <c r="J13" s="69"/>
      <c r="K13" s="69"/>
      <c r="L13" s="72">
        <f>K12+N12</f>
        <v>185.55</v>
      </c>
      <c r="M13" s="72"/>
      <c r="N13" s="72"/>
      <c r="O13" s="75" t="s">
        <v>14</v>
      </c>
      <c r="P13" s="76"/>
      <c r="Q13" s="76">
        <f>P12-R12</f>
        <v>97.340000000000032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84.36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181.70000000000005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ADFA-5AF4-4B1A-B74A-A3D9F89EB7FB}">
  <sheetPr codeName="Hoja63"/>
  <dimension ref="B2:R28"/>
  <sheetViews>
    <sheetView topLeftCell="H1" zoomScale="80" zoomScaleNormal="8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14</v>
      </c>
      <c r="N6" s="24">
        <f>L6*M6</f>
        <v>14</v>
      </c>
      <c r="O6" s="29" t="s">
        <v>16</v>
      </c>
      <c r="P6" s="26">
        <f>'[1]MARTES 16-01-2024'!$E$31</f>
        <v>50.5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16-01-2024'!$I$21</f>
        <v>0</v>
      </c>
      <c r="Q7" s="29" t="s">
        <v>22</v>
      </c>
      <c r="R7" s="26">
        <v>0.8</v>
      </c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3</v>
      </c>
      <c r="G8" s="10">
        <f t="shared" si="1"/>
        <v>0.75</v>
      </c>
      <c r="H8" s="15">
        <f>H7+H6</f>
        <v>49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</v>
      </c>
      <c r="N8" s="26">
        <f t="shared" si="3"/>
        <v>0.25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19</v>
      </c>
      <c r="G10" s="10">
        <f t="shared" si="1"/>
        <v>0.95000000000000007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</v>
      </c>
      <c r="N10" s="26">
        <f t="shared" si="3"/>
        <v>0.05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</v>
      </c>
      <c r="G11" s="11">
        <f t="shared" si="1"/>
        <v>0.11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6</v>
      </c>
      <c r="N11" s="28">
        <f t="shared" si="3"/>
        <v>0.06</v>
      </c>
      <c r="O11" s="30"/>
      <c r="P11" s="31"/>
      <c r="Q11" s="30"/>
      <c r="R11" s="31"/>
    </row>
    <row r="12" spans="2:18" ht="26.1" customHeight="1" thickBot="1" x14ac:dyDescent="0.3">
      <c r="B12" s="51" t="s">
        <v>6</v>
      </c>
      <c r="C12" s="52"/>
      <c r="D12" s="14">
        <f>SUM(D6:D11)</f>
        <v>35</v>
      </c>
      <c r="E12" s="53" t="s">
        <v>6</v>
      </c>
      <c r="F12" s="54"/>
      <c r="G12" s="2">
        <f>SUM(G6:G11)</f>
        <v>2.41</v>
      </c>
      <c r="I12" s="55" t="s">
        <v>6</v>
      </c>
      <c r="J12" s="56"/>
      <c r="K12" s="34">
        <f>SUM(K6:K11)</f>
        <v>70</v>
      </c>
      <c r="L12" s="55" t="s">
        <v>6</v>
      </c>
      <c r="M12" s="56"/>
      <c r="N12" s="32">
        <f>SUM(N6:N11)</f>
        <v>14.360000000000001</v>
      </c>
      <c r="O12" s="33" t="s">
        <v>6</v>
      </c>
      <c r="P12" s="32">
        <f>SUM(P6:P11)</f>
        <v>50.5</v>
      </c>
      <c r="Q12" s="33" t="s">
        <v>6</v>
      </c>
      <c r="R12" s="32">
        <f>SUM(R6:R11)</f>
        <v>3.55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37.409999999999997</v>
      </c>
      <c r="F13" s="58"/>
      <c r="G13" s="59"/>
      <c r="I13" s="68" t="s">
        <v>15</v>
      </c>
      <c r="J13" s="69"/>
      <c r="K13" s="69"/>
      <c r="L13" s="72">
        <f>K12+N12</f>
        <v>84.36</v>
      </c>
      <c r="M13" s="72"/>
      <c r="N13" s="72"/>
      <c r="O13" s="75" t="s">
        <v>14</v>
      </c>
      <c r="P13" s="76"/>
      <c r="Q13" s="76">
        <f>P12-R12</f>
        <v>46.95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37.409999999999997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84.36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5E7E-345F-401A-B93D-5DAEE8BCC9E2}">
  <sheetPr codeName="Hoja64"/>
  <dimension ref="B2:R28"/>
  <sheetViews>
    <sheetView topLeftCell="H1" zoomScale="80" zoomScaleNormal="80" workbookViewId="0">
      <selection activeCell="M6" sqref="M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'[1]LUNES 15-01-2024'!$E$31</f>
        <v>42.05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'[1]LUNES 15-01-2024'!$I$21</f>
        <v>0</v>
      </c>
      <c r="Q7" s="29" t="s">
        <v>20</v>
      </c>
      <c r="R7" s="26">
        <v>121</v>
      </c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6</v>
      </c>
      <c r="G8" s="10">
        <f t="shared" si="1"/>
        <v>1.5</v>
      </c>
      <c r="H8" s="15">
        <f>H7+H6</f>
        <v>49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3</v>
      </c>
      <c r="N8" s="26">
        <f t="shared" si="3"/>
        <v>0.75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18</v>
      </c>
      <c r="G10" s="10">
        <f t="shared" si="1"/>
        <v>0.9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19</v>
      </c>
      <c r="N10" s="26">
        <f t="shared" si="3"/>
        <v>0.95000000000000007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</v>
      </c>
      <c r="G11" s="11">
        <f t="shared" si="1"/>
        <v>0.11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</v>
      </c>
      <c r="N11" s="28">
        <f t="shared" si="3"/>
        <v>0.11</v>
      </c>
      <c r="O11" s="30"/>
      <c r="P11" s="31"/>
      <c r="Q11" s="30"/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115</v>
      </c>
      <c r="E12" s="53" t="s">
        <v>6</v>
      </c>
      <c r="F12" s="54"/>
      <c r="G12" s="2">
        <f>SUM(G6:G11)</f>
        <v>4.1100000000000003</v>
      </c>
      <c r="I12" s="55" t="s">
        <v>6</v>
      </c>
      <c r="J12" s="56"/>
      <c r="K12" s="34">
        <f>SUM(K6:K11)</f>
        <v>35</v>
      </c>
      <c r="L12" s="55" t="s">
        <v>6</v>
      </c>
      <c r="M12" s="56"/>
      <c r="N12" s="32">
        <f>SUM(N6:N11)</f>
        <v>2.41</v>
      </c>
      <c r="O12" s="33" t="s">
        <v>6</v>
      </c>
      <c r="P12" s="32">
        <f>SUM(P6:P11)</f>
        <v>42.05</v>
      </c>
      <c r="Q12" s="33" t="s">
        <v>6</v>
      </c>
      <c r="R12" s="32">
        <f>SUM(R6:R11)</f>
        <v>123.75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119.11</v>
      </c>
      <c r="F13" s="58"/>
      <c r="G13" s="59"/>
      <c r="I13" s="68" t="s">
        <v>15</v>
      </c>
      <c r="J13" s="69"/>
      <c r="K13" s="69"/>
      <c r="L13" s="72">
        <f>K12+N12</f>
        <v>37.409999999999997</v>
      </c>
      <c r="M13" s="72"/>
      <c r="N13" s="72"/>
      <c r="O13" s="75" t="s">
        <v>14</v>
      </c>
      <c r="P13" s="76"/>
      <c r="Q13" s="76">
        <f>P12-R12</f>
        <v>-81.7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119.11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37.409999999999997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92B4-E66E-449C-8F4A-47B301570BA8}">
  <sheetPr codeName="Hoja65"/>
  <dimension ref="B2:R28"/>
  <sheetViews>
    <sheetView topLeftCell="H1" zoomScale="80" zoomScaleNormal="80" workbookViewId="0">
      <selection activeCell="Q8" sqref="Q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5.0000000000096634E-3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15</v>
      </c>
      <c r="G6" s="9">
        <f>E6*F6</f>
        <v>15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'[1]VIERNES 12-01-2024'!$E$31</f>
        <v>23.215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'[1]VIERNES 12-01-2024'!$I$21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6</v>
      </c>
      <c r="G8" s="10">
        <f t="shared" si="1"/>
        <v>1.5</v>
      </c>
      <c r="H8" s="15">
        <f>H7+H6</f>
        <v>49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6</v>
      </c>
      <c r="N8" s="26">
        <f t="shared" si="3"/>
        <v>1.5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19</v>
      </c>
      <c r="G10" s="10">
        <f t="shared" si="1"/>
        <v>0.95000000000000007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18</v>
      </c>
      <c r="N10" s="26">
        <f t="shared" si="3"/>
        <v>0.9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</v>
      </c>
      <c r="N11" s="28">
        <f t="shared" si="3"/>
        <v>0.11</v>
      </c>
      <c r="O11" s="30"/>
      <c r="P11" s="31"/>
      <c r="Q11" s="30"/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165</v>
      </c>
      <c r="E12" s="53" t="s">
        <v>6</v>
      </c>
      <c r="F12" s="54"/>
      <c r="G12" s="2">
        <f>SUM(G6:G11)</f>
        <v>18.64</v>
      </c>
      <c r="I12" s="55" t="s">
        <v>6</v>
      </c>
      <c r="J12" s="56"/>
      <c r="K12" s="34">
        <f>SUM(K6:K11)</f>
        <v>115</v>
      </c>
      <c r="L12" s="55" t="s">
        <v>6</v>
      </c>
      <c r="M12" s="56"/>
      <c r="N12" s="32">
        <f>SUM(N6:N11)</f>
        <v>4.1100000000000003</v>
      </c>
      <c r="O12" s="33" t="s">
        <v>6</v>
      </c>
      <c r="P12" s="32">
        <f>SUM(P6:P11)</f>
        <v>23.215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183.64</v>
      </c>
      <c r="F13" s="58"/>
      <c r="G13" s="59"/>
      <c r="I13" s="68" t="s">
        <v>15</v>
      </c>
      <c r="J13" s="69"/>
      <c r="K13" s="69"/>
      <c r="L13" s="72">
        <f>K12+N12</f>
        <v>119.11</v>
      </c>
      <c r="M13" s="72"/>
      <c r="N13" s="72"/>
      <c r="O13" s="75" t="s">
        <v>14</v>
      </c>
      <c r="P13" s="76"/>
      <c r="Q13" s="76">
        <f>P12-R12</f>
        <v>-64.534999999999997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183.64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119.10499999999999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E84BC-2726-454D-9CD8-CB3DA9E90546}">
  <sheetPr codeName="Hoja66"/>
  <dimension ref="B2:R28"/>
  <sheetViews>
    <sheetView topLeftCell="H1" zoomScale="80" zoomScaleNormal="8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'[1]JUEVES 11-01-2024'!$E$31</f>
        <v>46.849999999999994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'[1]JUEVES 11-01-2024'!$I$21</f>
        <v>0</v>
      </c>
      <c r="Q7" s="29"/>
      <c r="R7" s="26"/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6</v>
      </c>
      <c r="G8" s="10">
        <f t="shared" si="1"/>
        <v>1.5</v>
      </c>
      <c r="H8" s="15">
        <f>H7+H6</f>
        <v>49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6</v>
      </c>
      <c r="N8" s="26">
        <f t="shared" si="3"/>
        <v>1.5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15</v>
      </c>
      <c r="G10" s="10">
        <f t="shared" si="1"/>
        <v>0.75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19</v>
      </c>
      <c r="N10" s="26">
        <f t="shared" si="3"/>
        <v>0.95000000000000007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135</v>
      </c>
      <c r="E12" s="53" t="s">
        <v>6</v>
      </c>
      <c r="F12" s="54"/>
      <c r="G12" s="2">
        <f>SUM(G6:G11)</f>
        <v>4.54</v>
      </c>
      <c r="I12" s="55" t="s">
        <v>6</v>
      </c>
      <c r="J12" s="56"/>
      <c r="K12" s="34">
        <f>SUM(K6:K11)</f>
        <v>165</v>
      </c>
      <c r="L12" s="55" t="s">
        <v>6</v>
      </c>
      <c r="M12" s="56"/>
      <c r="N12" s="32">
        <f>SUM(N6:N11)</f>
        <v>18.64</v>
      </c>
      <c r="O12" s="33" t="s">
        <v>6</v>
      </c>
      <c r="P12" s="32">
        <f>SUM(P6:P11)</f>
        <v>46.849999999999994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139.54</v>
      </c>
      <c r="F13" s="58"/>
      <c r="G13" s="59"/>
      <c r="I13" s="68" t="s">
        <v>15</v>
      </c>
      <c r="J13" s="69"/>
      <c r="K13" s="69"/>
      <c r="L13" s="72">
        <f>K12+N12</f>
        <v>183.64</v>
      </c>
      <c r="M13" s="72"/>
      <c r="N13" s="72"/>
      <c r="O13" s="75" t="s">
        <v>14</v>
      </c>
      <c r="P13" s="76"/>
      <c r="Q13" s="76">
        <f>P12-R12</f>
        <v>44.099999999999994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139.54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183.64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0F695-CB1E-4115-A167-0AD5C6066F1B}">
  <dimension ref="B2:R28"/>
  <sheetViews>
    <sheetView topLeftCell="H1" zoomScaleNormal="100" workbookViewId="0">
      <selection activeCell="M6" sqref="M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-1.7500000000000089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'[1]VIERNES 06-09-2024'!$E$31</f>
        <v>9.65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'[1]VIERNES 06-09-2024'!$I$21</f>
        <v>0</v>
      </c>
      <c r="Q7" s="29" t="s">
        <v>20</v>
      </c>
      <c r="R7" s="26">
        <v>205</v>
      </c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4</v>
      </c>
      <c r="G8" s="10">
        <f t="shared" si="1"/>
        <v>1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4</v>
      </c>
      <c r="N8" s="26">
        <f t="shared" si="3"/>
        <v>1</v>
      </c>
      <c r="O8" s="29" t="s">
        <v>40</v>
      </c>
      <c r="P8" s="26">
        <v>90</v>
      </c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27</v>
      </c>
      <c r="G10" s="10">
        <f t="shared" si="1"/>
        <v>1.35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26</v>
      </c>
      <c r="N10" s="26">
        <f t="shared" si="3"/>
        <v>1.3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49</v>
      </c>
      <c r="G11" s="11">
        <f t="shared" si="1"/>
        <v>0.49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49</v>
      </c>
      <c r="N11" s="28">
        <f t="shared" si="3"/>
        <v>0.49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120</v>
      </c>
      <c r="E12" s="53" t="s">
        <v>53</v>
      </c>
      <c r="F12" s="54"/>
      <c r="G12" s="2">
        <f>SUM(G6:G11)</f>
        <v>3.84</v>
      </c>
      <c r="I12" s="55" t="s">
        <v>6</v>
      </c>
      <c r="J12" s="56"/>
      <c r="K12" s="34">
        <f>SUM(K6:K11)</f>
        <v>10</v>
      </c>
      <c r="L12" s="55" t="s">
        <v>55</v>
      </c>
      <c r="M12" s="56"/>
      <c r="N12" s="32">
        <f>SUM(N6:N11)</f>
        <v>3.99</v>
      </c>
      <c r="O12" s="33" t="s">
        <v>6</v>
      </c>
      <c r="P12" s="32">
        <f>SUM(P6:P11)</f>
        <v>99.65</v>
      </c>
      <c r="Q12" s="33" t="s">
        <v>6</v>
      </c>
      <c r="R12" s="32">
        <f>SUM(R6:R11)</f>
        <v>207.75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123.84</v>
      </c>
      <c r="F13" s="58"/>
      <c r="G13" s="59"/>
      <c r="I13" s="68" t="s">
        <v>15</v>
      </c>
      <c r="J13" s="69"/>
      <c r="K13" s="69"/>
      <c r="L13" s="72">
        <f>K12+N12</f>
        <v>13.99</v>
      </c>
      <c r="M13" s="72"/>
      <c r="N13" s="72"/>
      <c r="O13" s="75" t="s">
        <v>14</v>
      </c>
      <c r="P13" s="76"/>
      <c r="Q13" s="76">
        <f>P12-R12</f>
        <v>-108.1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123.84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15.740000000000009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E2D3-E3C1-4EFB-AA27-EE4767E27D82}">
  <sheetPr codeName="Hoja67"/>
  <dimension ref="B2:R28"/>
  <sheetViews>
    <sheetView topLeftCell="H1" zoomScale="80" zoomScaleNormal="8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7</v>
      </c>
      <c r="G6" s="9">
        <f>E6*F6</f>
        <v>7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'[1]MIERCOLES 10-01-2024'!$E$31</f>
        <v>57.85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10-01-2024'!$I$21</f>
        <v>0</v>
      </c>
      <c r="Q7" s="29"/>
      <c r="R7" s="26"/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8</v>
      </c>
      <c r="G8" s="10">
        <f t="shared" si="1"/>
        <v>2</v>
      </c>
      <c r="H8" s="15">
        <f>H7+H6</f>
        <v>49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6</v>
      </c>
      <c r="N8" s="26">
        <f t="shared" si="3"/>
        <v>1.5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7</v>
      </c>
      <c r="G10" s="10">
        <f t="shared" si="1"/>
        <v>0.35000000000000003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15</v>
      </c>
      <c r="N10" s="26">
        <f t="shared" si="3"/>
        <v>0.75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51" t="s">
        <v>6</v>
      </c>
      <c r="C12" s="52"/>
      <c r="D12" s="14">
        <f>SUM(D6:D11)</f>
        <v>75</v>
      </c>
      <c r="E12" s="53" t="s">
        <v>6</v>
      </c>
      <c r="F12" s="54"/>
      <c r="G12" s="2">
        <f>SUM(G6:G11)</f>
        <v>9.44</v>
      </c>
      <c r="I12" s="55" t="s">
        <v>6</v>
      </c>
      <c r="J12" s="56"/>
      <c r="K12" s="34">
        <f>SUM(K6:K11)</f>
        <v>135</v>
      </c>
      <c r="L12" s="55" t="s">
        <v>6</v>
      </c>
      <c r="M12" s="56"/>
      <c r="N12" s="32">
        <f>SUM(N6:N11)</f>
        <v>4.54</v>
      </c>
      <c r="O12" s="33" t="s">
        <v>6</v>
      </c>
      <c r="P12" s="32">
        <f>SUM(P6:P11)</f>
        <v>57.85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84.44</v>
      </c>
      <c r="F13" s="58"/>
      <c r="G13" s="59"/>
      <c r="I13" s="68" t="s">
        <v>15</v>
      </c>
      <c r="J13" s="69"/>
      <c r="K13" s="69"/>
      <c r="L13" s="72">
        <f>K12+N12</f>
        <v>139.54</v>
      </c>
      <c r="M13" s="72"/>
      <c r="N13" s="72"/>
      <c r="O13" s="75" t="s">
        <v>14</v>
      </c>
      <c r="P13" s="76"/>
      <c r="Q13" s="76">
        <f>P12-R12</f>
        <v>55.1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84.44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139.54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3E530-7C00-46D1-9DBD-A92FD039FC9B}">
  <sheetPr codeName="Hoja68"/>
  <dimension ref="B2:R28"/>
  <sheetViews>
    <sheetView topLeftCell="H1" zoomScale="80" zoomScaleNormal="8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14</v>
      </c>
      <c r="G6" s="9">
        <f>E6*F6</f>
        <v>14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'[1]MARTES 09-01-2024'!$E$31</f>
        <v>50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09-01-2024'!$I$21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</v>
      </c>
      <c r="G8" s="10">
        <f t="shared" si="1"/>
        <v>2.25</v>
      </c>
      <c r="H8" s="15">
        <f>H7+H6</f>
        <v>49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8</v>
      </c>
      <c r="N8" s="26">
        <f t="shared" si="3"/>
        <v>2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13</v>
      </c>
      <c r="G10" s="10">
        <f t="shared" si="1"/>
        <v>0.65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7</v>
      </c>
      <c r="N10" s="26">
        <f t="shared" si="3"/>
        <v>0.35000000000000003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51" t="s">
        <v>6</v>
      </c>
      <c r="C12" s="52"/>
      <c r="D12" s="14">
        <f>SUM(D6:D11)</f>
        <v>20</v>
      </c>
      <c r="E12" s="53" t="s">
        <v>6</v>
      </c>
      <c r="F12" s="54"/>
      <c r="G12" s="2">
        <f>SUM(G6:G11)</f>
        <v>17.189999999999998</v>
      </c>
      <c r="I12" s="55" t="s">
        <v>6</v>
      </c>
      <c r="J12" s="56"/>
      <c r="K12" s="34">
        <f>SUM(K6:K11)</f>
        <v>75</v>
      </c>
      <c r="L12" s="55" t="s">
        <v>6</v>
      </c>
      <c r="M12" s="56"/>
      <c r="N12" s="32">
        <f>SUM(N6:N11)</f>
        <v>9.44</v>
      </c>
      <c r="O12" s="33" t="s">
        <v>6</v>
      </c>
      <c r="P12" s="32">
        <f>SUM(P6:P11)</f>
        <v>50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37.19</v>
      </c>
      <c r="F13" s="58"/>
      <c r="G13" s="59"/>
      <c r="I13" s="68" t="s">
        <v>15</v>
      </c>
      <c r="J13" s="69"/>
      <c r="K13" s="69"/>
      <c r="L13" s="72">
        <f>K12+N12</f>
        <v>84.44</v>
      </c>
      <c r="M13" s="72"/>
      <c r="N13" s="72"/>
      <c r="O13" s="75" t="s">
        <v>14</v>
      </c>
      <c r="P13" s="76"/>
      <c r="Q13" s="76">
        <f>P12-R12</f>
        <v>47.25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37.19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84.44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17A1F-9682-4FD5-B3B5-E5F7F2B001AE}">
  <sheetPr codeName="Hoja69"/>
  <dimension ref="B2:R28"/>
  <sheetViews>
    <sheetView topLeftCell="H1" zoomScale="80" zoomScaleNormal="8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20</v>
      </c>
      <c r="G6" s="9">
        <f>E6*F6</f>
        <v>20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14</v>
      </c>
      <c r="N6" s="24">
        <f>L6*M6</f>
        <v>14</v>
      </c>
      <c r="O6" s="29" t="s">
        <v>16</v>
      </c>
      <c r="P6" s="26">
        <f>'[1]LUNES 08-01-2024'!$E$31</f>
        <v>48.6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'[1]LUNES 08-01-2024'!$I$21</f>
        <v>0</v>
      </c>
      <c r="Q7" s="29" t="s">
        <v>20</v>
      </c>
      <c r="R7" s="26">
        <v>43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6</v>
      </c>
      <c r="G8" s="10">
        <f t="shared" si="1"/>
        <v>1.5</v>
      </c>
      <c r="H8" s="15">
        <f>H7+H6</f>
        <v>49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</v>
      </c>
      <c r="N8" s="26">
        <f t="shared" si="3"/>
        <v>2.25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10</v>
      </c>
      <c r="G10" s="10">
        <f t="shared" si="1"/>
        <v>0.5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13</v>
      </c>
      <c r="N10" s="26">
        <f t="shared" si="3"/>
        <v>0.65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15</v>
      </c>
      <c r="E12" s="53" t="s">
        <v>6</v>
      </c>
      <c r="F12" s="54"/>
      <c r="G12" s="2">
        <f>SUM(G6:G11)</f>
        <v>22.09</v>
      </c>
      <c r="I12" s="55" t="s">
        <v>6</v>
      </c>
      <c r="J12" s="56"/>
      <c r="K12" s="34">
        <f>SUM(K6:K11)</f>
        <v>20</v>
      </c>
      <c r="L12" s="55" t="s">
        <v>6</v>
      </c>
      <c r="M12" s="56"/>
      <c r="N12" s="32">
        <f>SUM(N6:N11)</f>
        <v>17.189999999999998</v>
      </c>
      <c r="O12" s="33" t="s">
        <v>6</v>
      </c>
      <c r="P12" s="32">
        <f>SUM(P6:P11)</f>
        <v>48.6</v>
      </c>
      <c r="Q12" s="33" t="s">
        <v>6</v>
      </c>
      <c r="R12" s="32">
        <f>SUM(R6:R11)</f>
        <v>48.5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37.090000000000003</v>
      </c>
      <c r="F13" s="58"/>
      <c r="G13" s="59"/>
      <c r="I13" s="68" t="s">
        <v>15</v>
      </c>
      <c r="J13" s="69"/>
      <c r="K13" s="69"/>
      <c r="L13" s="72">
        <f>K12+N12</f>
        <v>37.19</v>
      </c>
      <c r="M13" s="72"/>
      <c r="N13" s="72"/>
      <c r="O13" s="75" t="s">
        <v>14</v>
      </c>
      <c r="P13" s="76"/>
      <c r="Q13" s="76">
        <f>P12-R12</f>
        <v>0.10000000000000142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37.090000000000003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37.190000000000005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45CE-B043-4710-A425-A4B8BE8271D6}">
  <sheetPr codeName="Hoja70"/>
  <dimension ref="B2:R28"/>
  <sheetViews>
    <sheetView topLeftCell="H1" zoomScale="80" zoomScaleNormal="8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18</v>
      </c>
      <c r="G6" s="9">
        <f>E6*F6</f>
        <v>18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20</v>
      </c>
      <c r="N6" s="24">
        <f>L6*M6</f>
        <v>20</v>
      </c>
      <c r="O6" s="29" t="s">
        <v>16</v>
      </c>
      <c r="P6" s="26">
        <f>'[1]VIERNES 05-01-2024'!$E$31</f>
        <v>70.900000000000006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'[1]VIERNES 05-01-2024'!$I$21</f>
        <v>0</v>
      </c>
      <c r="Q7" s="29" t="s">
        <v>20</v>
      </c>
      <c r="R7" s="26">
        <v>141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14</v>
      </c>
      <c r="G8" s="10">
        <f t="shared" si="1"/>
        <v>3.5</v>
      </c>
      <c r="H8" s="15">
        <f>H7+H6</f>
        <v>49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6</v>
      </c>
      <c r="N8" s="26">
        <f t="shared" si="3"/>
        <v>1.5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22</v>
      </c>
      <c r="G10" s="10">
        <f t="shared" si="1"/>
        <v>1.1000000000000001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10</v>
      </c>
      <c r="N10" s="26">
        <f t="shared" si="3"/>
        <v>0.5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51" t="s">
        <v>6</v>
      </c>
      <c r="C12" s="52"/>
      <c r="D12" s="14">
        <f>SUM(D6:D11)</f>
        <v>90</v>
      </c>
      <c r="E12" s="53" t="s">
        <v>6</v>
      </c>
      <c r="F12" s="54"/>
      <c r="G12" s="2">
        <f>SUM(G6:G11)</f>
        <v>22.69</v>
      </c>
      <c r="I12" s="55" t="s">
        <v>6</v>
      </c>
      <c r="J12" s="56"/>
      <c r="K12" s="34">
        <f>SUM(K6:K11)</f>
        <v>15</v>
      </c>
      <c r="L12" s="55" t="s">
        <v>6</v>
      </c>
      <c r="M12" s="56"/>
      <c r="N12" s="32">
        <f>SUM(N6:N11)</f>
        <v>22.09</v>
      </c>
      <c r="O12" s="33" t="s">
        <v>6</v>
      </c>
      <c r="P12" s="32">
        <f>SUM(P6:P11)</f>
        <v>70.900000000000006</v>
      </c>
      <c r="Q12" s="33" t="s">
        <v>6</v>
      </c>
      <c r="R12" s="32">
        <f>SUM(R6:R11)</f>
        <v>146.5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112.69</v>
      </c>
      <c r="F13" s="58"/>
      <c r="G13" s="59"/>
      <c r="I13" s="68" t="s">
        <v>15</v>
      </c>
      <c r="J13" s="69"/>
      <c r="K13" s="69"/>
      <c r="L13" s="72">
        <f>K12+N12</f>
        <v>37.090000000000003</v>
      </c>
      <c r="M13" s="72"/>
      <c r="N13" s="72"/>
      <c r="O13" s="75" t="s">
        <v>14</v>
      </c>
      <c r="P13" s="76"/>
      <c r="Q13" s="76">
        <f>P12-R12</f>
        <v>-75.599999999999994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112.69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37.090000000000003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B60E-5F3D-465D-862D-E165180354E0}">
  <sheetPr codeName="Hoja71"/>
  <dimension ref="B2:R28"/>
  <sheetViews>
    <sheetView topLeftCell="H1" zoomScale="80" zoomScaleNormal="80" workbookViewId="0">
      <selection activeCell="J11" sqref="J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5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11</v>
      </c>
      <c r="G6" s="9">
        <f>E6*F6</f>
        <v>11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18</v>
      </c>
      <c r="N6" s="24">
        <f>L6*M6</f>
        <v>18</v>
      </c>
      <c r="O6" s="29" t="s">
        <v>16</v>
      </c>
      <c r="P6" s="26">
        <f>'[1]JUEVES 04-01-2024'!$E$31</f>
        <v>13.799999999999999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'[1]JUEVES 04-01-2024'!$I$21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17</v>
      </c>
      <c r="G8" s="10">
        <f t="shared" si="1"/>
        <v>4.25</v>
      </c>
      <c r="H8" s="15">
        <f>H7+H6</f>
        <v>49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14</v>
      </c>
      <c r="N8" s="26">
        <f t="shared" si="3"/>
        <v>3.5</v>
      </c>
      <c r="O8" s="29" t="s">
        <v>19</v>
      </c>
      <c r="P8" s="26">
        <v>15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26</v>
      </c>
      <c r="G10" s="10">
        <f t="shared" si="1"/>
        <v>1.3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22</v>
      </c>
      <c r="N10" s="26">
        <f t="shared" si="3"/>
        <v>1.1000000000000001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51" t="s">
        <v>6</v>
      </c>
      <c r="C12" s="52"/>
      <c r="D12" s="14">
        <f>SUM(D6:D11)</f>
        <v>70</v>
      </c>
      <c r="E12" s="53" t="s">
        <v>6</v>
      </c>
      <c r="F12" s="54"/>
      <c r="G12" s="2">
        <f>SUM(G6:G11)</f>
        <v>16.64</v>
      </c>
      <c r="I12" s="55" t="s">
        <v>6</v>
      </c>
      <c r="J12" s="56"/>
      <c r="K12" s="34">
        <f>SUM(K6:K11)</f>
        <v>95</v>
      </c>
      <c r="L12" s="55" t="s">
        <v>6</v>
      </c>
      <c r="M12" s="56"/>
      <c r="N12" s="32">
        <f>SUM(N6:N11)</f>
        <v>22.69</v>
      </c>
      <c r="O12" s="33" t="s">
        <v>6</v>
      </c>
      <c r="P12" s="32">
        <f>SUM(P6:P11)</f>
        <v>28.799999999999997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86.64</v>
      </c>
      <c r="F13" s="58"/>
      <c r="G13" s="59"/>
      <c r="I13" s="68" t="s">
        <v>15</v>
      </c>
      <c r="J13" s="69"/>
      <c r="K13" s="69"/>
      <c r="L13" s="72">
        <f>K12+N12</f>
        <v>117.69</v>
      </c>
      <c r="M13" s="72"/>
      <c r="N13" s="72"/>
      <c r="O13" s="75" t="s">
        <v>14</v>
      </c>
      <c r="P13" s="76"/>
      <c r="Q13" s="76">
        <f>P12-R12</f>
        <v>26.049999999999997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86.64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112.69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11701-17ED-4FB1-88A1-2C74C94EFBFC}">
  <sheetPr codeName="Hoja72"/>
  <dimension ref="B2:R28"/>
  <sheetViews>
    <sheetView topLeftCell="H1" zoomScale="80" zoomScaleNormal="8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13</v>
      </c>
      <c r="G6" s="9">
        <f>E6*F6</f>
        <v>13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11</v>
      </c>
      <c r="N6" s="24">
        <f>L6*M6</f>
        <v>11</v>
      </c>
      <c r="O6" s="29" t="s">
        <v>16</v>
      </c>
      <c r="P6" s="26">
        <f>'[1]MIERCOLES 03-01-2024'!$E$31</f>
        <v>39.9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03-01-2024'!$I$21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18</v>
      </c>
      <c r="G8" s="10">
        <f t="shared" si="1"/>
        <v>4.5</v>
      </c>
      <c r="H8" s="15">
        <f>H7+H6</f>
        <v>49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17</v>
      </c>
      <c r="N8" s="26">
        <f t="shared" si="3"/>
        <v>4.25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38</v>
      </c>
      <c r="G10" s="10">
        <f t="shared" si="1"/>
        <v>1.9000000000000001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26</v>
      </c>
      <c r="N10" s="26">
        <f t="shared" si="3"/>
        <v>1.3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51" t="s">
        <v>6</v>
      </c>
      <c r="C12" s="52"/>
      <c r="D12" s="14">
        <f>SUM(D6:D11)</f>
        <v>30</v>
      </c>
      <c r="E12" s="53" t="s">
        <v>6</v>
      </c>
      <c r="F12" s="54"/>
      <c r="G12" s="2">
        <f>SUM(G6:G11)</f>
        <v>19.489999999999998</v>
      </c>
      <c r="I12" s="55" t="s">
        <v>6</v>
      </c>
      <c r="J12" s="56"/>
      <c r="K12" s="34">
        <f>SUM(K6:K11)</f>
        <v>70</v>
      </c>
      <c r="L12" s="55" t="s">
        <v>6</v>
      </c>
      <c r="M12" s="56"/>
      <c r="N12" s="32">
        <f>SUM(N6:N11)</f>
        <v>16.64</v>
      </c>
      <c r="O12" s="33" t="s">
        <v>6</v>
      </c>
      <c r="P12" s="32">
        <f>SUM(P6:P11)</f>
        <v>39.9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49.489999999999995</v>
      </c>
      <c r="F13" s="58"/>
      <c r="G13" s="59"/>
      <c r="I13" s="68" t="s">
        <v>15</v>
      </c>
      <c r="J13" s="69"/>
      <c r="K13" s="69"/>
      <c r="L13" s="72">
        <f>K12+N12</f>
        <v>86.64</v>
      </c>
      <c r="M13" s="72"/>
      <c r="N13" s="72"/>
      <c r="O13" s="75" t="s">
        <v>14</v>
      </c>
      <c r="P13" s="76"/>
      <c r="Q13" s="76">
        <f>P12-R12</f>
        <v>37.15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49.489999999999995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86.639999999999986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848CC-8F6F-44A0-9565-744CCF79922B}">
  <sheetPr codeName="Hoja73"/>
  <dimension ref="B2:R28"/>
  <sheetViews>
    <sheetView topLeftCell="H1" zoomScale="80" zoomScaleNormal="80" workbookViewId="0">
      <selection activeCell="J10" sqref="J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11</v>
      </c>
      <c r="G6" s="9">
        <f>E6*F6</f>
        <v>11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13</v>
      </c>
      <c r="N6" s="24">
        <f>L6*M6</f>
        <v>13</v>
      </c>
      <c r="O6" s="29" t="s">
        <v>16</v>
      </c>
      <c r="P6" s="26">
        <f>'[1]MARTES 02-01-2024'!$E$31</f>
        <v>0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02-01-2024'!$I$21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18</v>
      </c>
      <c r="G8" s="10">
        <f t="shared" si="1"/>
        <v>4.5</v>
      </c>
      <c r="H8" s="15">
        <f>H7+H6</f>
        <v>49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18</v>
      </c>
      <c r="N8" s="26">
        <f t="shared" si="3"/>
        <v>4.5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32</v>
      </c>
      <c r="G10" s="10">
        <f t="shared" si="1"/>
        <v>1.6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38</v>
      </c>
      <c r="N10" s="26">
        <f t="shared" si="3"/>
        <v>1.9000000000000001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51" t="s">
        <v>6</v>
      </c>
      <c r="C12" s="52"/>
      <c r="D12" s="14">
        <f>SUM(D6:D11)</f>
        <v>35</v>
      </c>
      <c r="E12" s="53" t="s">
        <v>6</v>
      </c>
      <c r="F12" s="54"/>
      <c r="G12" s="2">
        <f>SUM(G6:G11)</f>
        <v>17.240000000000002</v>
      </c>
      <c r="I12" s="55" t="s">
        <v>6</v>
      </c>
      <c r="J12" s="56"/>
      <c r="K12" s="34">
        <f>SUM(K6:K11)</f>
        <v>30</v>
      </c>
      <c r="L12" s="55" t="s">
        <v>6</v>
      </c>
      <c r="M12" s="56"/>
      <c r="N12" s="32">
        <f>SUM(N6:N11)</f>
        <v>19.489999999999998</v>
      </c>
      <c r="O12" s="33" t="s">
        <v>6</v>
      </c>
      <c r="P12" s="32">
        <f>SUM(P6:P11)</f>
        <v>0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52.24</v>
      </c>
      <c r="F13" s="58"/>
      <c r="G13" s="59"/>
      <c r="I13" s="68" t="s">
        <v>15</v>
      </c>
      <c r="J13" s="69"/>
      <c r="K13" s="69"/>
      <c r="L13" s="72">
        <f>K12+N12</f>
        <v>49.489999999999995</v>
      </c>
      <c r="M13" s="72"/>
      <c r="N13" s="72"/>
      <c r="O13" s="75" t="s">
        <v>14</v>
      </c>
      <c r="P13" s="76"/>
      <c r="Q13" s="76">
        <f>P12-R12</f>
        <v>-2.75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52.24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49.49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9B3ED-30D8-43A9-AAC8-713D09A9AA7E}"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15</v>
      </c>
      <c r="G6" s="9">
        <f>E6*F6</f>
        <v>15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'[1]MARTES 01-10-2024'!$E$31</f>
        <v>108.64000000000001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10</v>
      </c>
      <c r="G7" s="10">
        <f t="shared" ref="G7:G11" si="1">E7*F7</f>
        <v>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</v>
      </c>
      <c r="N7" s="26">
        <f t="shared" ref="N7:N11" si="3">L7*M7</f>
        <v>3</v>
      </c>
      <c r="O7" s="29" t="s">
        <v>18</v>
      </c>
      <c r="P7" s="26">
        <f>'[1]MARTES 01-10-2024'!$I$21</f>
        <v>0</v>
      </c>
      <c r="Q7" s="29" t="s">
        <v>89</v>
      </c>
      <c r="R7" s="26">
        <v>2.9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5</v>
      </c>
      <c r="G8" s="10">
        <f t="shared" si="1"/>
        <v>1.25</v>
      </c>
      <c r="H8" s="15">
        <f>H7+H6</f>
        <v>172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5</v>
      </c>
      <c r="N8" s="26">
        <f t="shared" si="3"/>
        <v>1.25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13</v>
      </c>
      <c r="G9" s="10">
        <f t="shared" si="1"/>
        <v>1.3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15</v>
      </c>
      <c r="N9" s="26">
        <f t="shared" si="3"/>
        <v>1.5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39</v>
      </c>
      <c r="G10" s="10">
        <f t="shared" si="1"/>
        <v>1.9500000000000002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35</v>
      </c>
      <c r="N10" s="26">
        <f t="shared" si="3"/>
        <v>1.75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54</v>
      </c>
      <c r="G11" s="11">
        <f t="shared" si="1"/>
        <v>0.54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53</v>
      </c>
      <c r="N11" s="28">
        <f t="shared" si="3"/>
        <v>0.53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25</v>
      </c>
      <c r="E12" s="53" t="s">
        <v>55</v>
      </c>
      <c r="F12" s="54"/>
      <c r="G12" s="2">
        <f>SUM(G6:G11)</f>
        <v>25.04</v>
      </c>
      <c r="I12" s="55" t="s">
        <v>6</v>
      </c>
      <c r="J12" s="56"/>
      <c r="K12" s="34">
        <f>SUM(K6:K11)</f>
        <v>130</v>
      </c>
      <c r="L12" s="55" t="s">
        <v>55</v>
      </c>
      <c r="M12" s="56"/>
      <c r="N12" s="32">
        <f>SUM(N6:N11)</f>
        <v>23.03</v>
      </c>
      <c r="O12" s="33" t="s">
        <v>6</v>
      </c>
      <c r="P12" s="32">
        <f>SUM(P6:P11)</f>
        <v>108.64000000000001</v>
      </c>
      <c r="Q12" s="33" t="s">
        <v>6</v>
      </c>
      <c r="R12" s="32">
        <f>SUM(R6:R11)</f>
        <v>5.65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50.04</v>
      </c>
      <c r="F13" s="58"/>
      <c r="G13" s="59"/>
      <c r="I13" s="68" t="s">
        <v>15</v>
      </c>
      <c r="J13" s="69"/>
      <c r="K13" s="69"/>
      <c r="L13" s="72">
        <f>K12+N12</f>
        <v>153.03</v>
      </c>
      <c r="M13" s="72"/>
      <c r="N13" s="72"/>
      <c r="O13" s="75" t="s">
        <v>14</v>
      </c>
      <c r="P13" s="76"/>
      <c r="Q13" s="76">
        <f>P12-R12</f>
        <v>102.99000000000001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50.04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153.03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204AE-7B34-4706-800B-5B7D331710FD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7</v>
      </c>
      <c r="G6" s="9">
        <f>E6*F6</f>
        <v>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'[1]JUEVES 05-09-2024'!$E$31</f>
        <v>89.15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'[1]JUEVES 05-09-2024'!$I$21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10</v>
      </c>
      <c r="G8" s="10">
        <f t="shared" si="1"/>
        <v>2.5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4</v>
      </c>
      <c r="N8" s="26">
        <f t="shared" si="3"/>
        <v>1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39</v>
      </c>
      <c r="G10" s="10">
        <f t="shared" si="1"/>
        <v>1.9500000000000002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27</v>
      </c>
      <c r="N10" s="26">
        <f t="shared" si="3"/>
        <v>1.35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49</v>
      </c>
      <c r="G11" s="11">
        <f t="shared" si="1"/>
        <v>0.49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49</v>
      </c>
      <c r="N11" s="28">
        <f t="shared" si="3"/>
        <v>0.49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25</v>
      </c>
      <c r="E12" s="53" t="s">
        <v>53</v>
      </c>
      <c r="F12" s="54"/>
      <c r="G12" s="2">
        <f>SUM(G6:G11)</f>
        <v>12.44</v>
      </c>
      <c r="I12" s="55" t="s">
        <v>6</v>
      </c>
      <c r="J12" s="56"/>
      <c r="K12" s="34">
        <f>SUM(K6:K11)</f>
        <v>120</v>
      </c>
      <c r="L12" s="55" t="s">
        <v>55</v>
      </c>
      <c r="M12" s="56"/>
      <c r="N12" s="32">
        <f>SUM(N6:N11)</f>
        <v>3.84</v>
      </c>
      <c r="O12" s="33" t="s">
        <v>6</v>
      </c>
      <c r="P12" s="32">
        <f>SUM(P6:P11)</f>
        <v>89.15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37.44</v>
      </c>
      <c r="F13" s="58"/>
      <c r="G13" s="59"/>
      <c r="I13" s="68" t="s">
        <v>15</v>
      </c>
      <c r="J13" s="69"/>
      <c r="K13" s="69"/>
      <c r="L13" s="72">
        <f>K12+N12</f>
        <v>123.84</v>
      </c>
      <c r="M13" s="72"/>
      <c r="N13" s="72"/>
      <c r="O13" s="75" t="s">
        <v>14</v>
      </c>
      <c r="P13" s="76"/>
      <c r="Q13" s="76">
        <f>P12-R12</f>
        <v>86.4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37.44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123.84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FBD98-94D3-450A-BEA8-F2F802418BEE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</v>
      </c>
      <c r="G6" s="9">
        <f>E6*F6</f>
        <v>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'[1]MIERCOLES 04-09-2024'!$E$31</f>
        <v>55.5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'[1]MIERCOLES 04-09-2024'!$I$21</f>
        <v>0</v>
      </c>
      <c r="Q7" s="29" t="s">
        <v>20</v>
      </c>
      <c r="R7" s="26">
        <v>60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8</v>
      </c>
      <c r="G8" s="10">
        <f t="shared" si="1"/>
        <v>2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10</v>
      </c>
      <c r="N8" s="26">
        <f t="shared" si="3"/>
        <v>2.5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29</v>
      </c>
      <c r="G10" s="10">
        <f t="shared" si="1"/>
        <v>1.4500000000000002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39</v>
      </c>
      <c r="N10" s="26">
        <f t="shared" si="3"/>
        <v>1.9500000000000002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49</v>
      </c>
      <c r="G11" s="11">
        <f t="shared" si="1"/>
        <v>0.49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49</v>
      </c>
      <c r="N11" s="28">
        <f t="shared" si="3"/>
        <v>0.49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40</v>
      </c>
      <c r="E12" s="53" t="s">
        <v>53</v>
      </c>
      <c r="F12" s="54"/>
      <c r="G12" s="2">
        <f>SUM(G6:G11)</f>
        <v>7.44</v>
      </c>
      <c r="I12" s="55" t="s">
        <v>6</v>
      </c>
      <c r="J12" s="56"/>
      <c r="K12" s="34">
        <f>SUM(K6:K11)</f>
        <v>25</v>
      </c>
      <c r="L12" s="55" t="s">
        <v>55</v>
      </c>
      <c r="M12" s="56"/>
      <c r="N12" s="32">
        <f>SUM(N6:N11)</f>
        <v>12.44</v>
      </c>
      <c r="O12" s="33" t="s">
        <v>6</v>
      </c>
      <c r="P12" s="32">
        <f>SUM(P6:P11)</f>
        <v>55.5</v>
      </c>
      <c r="Q12" s="33" t="s">
        <v>6</v>
      </c>
      <c r="R12" s="32">
        <f>SUM(R6:R11)</f>
        <v>65.5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47.44</v>
      </c>
      <c r="F13" s="58"/>
      <c r="G13" s="59"/>
      <c r="I13" s="68" t="s">
        <v>15</v>
      </c>
      <c r="J13" s="69"/>
      <c r="K13" s="69"/>
      <c r="L13" s="72">
        <f>K12+N12</f>
        <v>37.44</v>
      </c>
      <c r="M13" s="72"/>
      <c r="N13" s="72"/>
      <c r="O13" s="75" t="s">
        <v>14</v>
      </c>
      <c r="P13" s="76"/>
      <c r="Q13" s="76">
        <f>P12-R12</f>
        <v>-10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47.44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37.44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B9AFC-6BB1-40C5-8389-3B585C53F3B6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</v>
      </c>
      <c r="G6" s="9">
        <f>E6*F6</f>
        <v>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</v>
      </c>
      <c r="N6" s="24">
        <f>L6*M6</f>
        <v>3</v>
      </c>
      <c r="O6" s="29" t="s">
        <v>16</v>
      </c>
      <c r="P6" s="26">
        <f>'[1]MARTES 03-09-2024'!$E$31</f>
        <v>40.4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'[1]MARTES 03-09-2024'!$I$21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8</v>
      </c>
      <c r="N8" s="26">
        <f t="shared" si="3"/>
        <v>2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26</v>
      </c>
      <c r="G10" s="10">
        <f t="shared" si="1"/>
        <v>1.3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29</v>
      </c>
      <c r="N10" s="26">
        <f t="shared" si="3"/>
        <v>1.4500000000000002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49</v>
      </c>
      <c r="G11" s="11">
        <f t="shared" si="1"/>
        <v>0.49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49</v>
      </c>
      <c r="N11" s="28">
        <f t="shared" si="3"/>
        <v>0.49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5</v>
      </c>
      <c r="E12" s="53" t="s">
        <v>53</v>
      </c>
      <c r="F12" s="54"/>
      <c r="G12" s="2">
        <f>SUM(G6:G11)</f>
        <v>4.79</v>
      </c>
      <c r="I12" s="55" t="s">
        <v>6</v>
      </c>
      <c r="J12" s="56"/>
      <c r="K12" s="34">
        <f>SUM(K6:K11)</f>
        <v>40</v>
      </c>
      <c r="L12" s="55" t="s">
        <v>55</v>
      </c>
      <c r="M12" s="56"/>
      <c r="N12" s="32">
        <f>SUM(N6:N11)</f>
        <v>7.44</v>
      </c>
      <c r="O12" s="33" t="s">
        <v>6</v>
      </c>
      <c r="P12" s="32">
        <f>SUM(P6:P11)</f>
        <v>40.4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9.7899999999999991</v>
      </c>
      <c r="F13" s="58"/>
      <c r="G13" s="59"/>
      <c r="I13" s="68" t="s">
        <v>15</v>
      </c>
      <c r="J13" s="69"/>
      <c r="K13" s="69"/>
      <c r="L13" s="72">
        <f>K12+N12</f>
        <v>47.44</v>
      </c>
      <c r="M13" s="72"/>
      <c r="N13" s="72"/>
      <c r="O13" s="75" t="s">
        <v>14</v>
      </c>
      <c r="P13" s="76"/>
      <c r="Q13" s="76">
        <f>P12-R12</f>
        <v>37.65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9.7899999999999991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47.44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544C-BEEB-48C1-906F-29072058B641}"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</v>
      </c>
      <c r="N6" s="24">
        <f>L6*M6</f>
        <v>3</v>
      </c>
      <c r="O6" s="29" t="s">
        <v>16</v>
      </c>
      <c r="P6" s="26">
        <f>'[1]LUNES 02-09-2024'!$E$31</f>
        <v>15.8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'[1]LUNES 02-09-2024'!$I$21</f>
        <v>0</v>
      </c>
      <c r="Q7" s="29" t="s">
        <v>83</v>
      </c>
      <c r="R7" s="26">
        <v>1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0</v>
      </c>
      <c r="N8" s="26">
        <f t="shared" si="3"/>
        <v>0</v>
      </c>
      <c r="O8" s="29"/>
      <c r="P8" s="26"/>
      <c r="Q8" s="29" t="s">
        <v>21</v>
      </c>
      <c r="R8" s="26">
        <v>5</v>
      </c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41</v>
      </c>
      <c r="G10" s="10">
        <f t="shared" si="1"/>
        <v>2.0500000000000003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26</v>
      </c>
      <c r="N10" s="26">
        <f t="shared" si="3"/>
        <v>1.3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49</v>
      </c>
      <c r="G11" s="11">
        <f t="shared" si="1"/>
        <v>0.49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49</v>
      </c>
      <c r="N11" s="28">
        <f t="shared" si="3"/>
        <v>0.49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0</v>
      </c>
      <c r="E12" s="53" t="s">
        <v>53</v>
      </c>
      <c r="F12" s="54"/>
      <c r="G12" s="2">
        <f>SUM(G6:G11)</f>
        <v>2.74</v>
      </c>
      <c r="I12" s="55" t="s">
        <v>6</v>
      </c>
      <c r="J12" s="56"/>
      <c r="K12" s="34">
        <f>SUM(K6:K11)</f>
        <v>5</v>
      </c>
      <c r="L12" s="55" t="s">
        <v>55</v>
      </c>
      <c r="M12" s="56"/>
      <c r="N12" s="32">
        <f>SUM(N6:N11)</f>
        <v>4.79</v>
      </c>
      <c r="O12" s="33" t="s">
        <v>6</v>
      </c>
      <c r="P12" s="32">
        <f>SUM(P6:P11)</f>
        <v>15.8</v>
      </c>
      <c r="Q12" s="33" t="s">
        <v>6</v>
      </c>
      <c r="R12" s="32">
        <f>SUM(R6:R11)</f>
        <v>8.75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2.74</v>
      </c>
      <c r="F13" s="58"/>
      <c r="G13" s="59"/>
      <c r="I13" s="68" t="s">
        <v>15</v>
      </c>
      <c r="J13" s="69"/>
      <c r="K13" s="69"/>
      <c r="L13" s="72">
        <f>K12+N12</f>
        <v>9.7899999999999991</v>
      </c>
      <c r="M13" s="72"/>
      <c r="N13" s="72"/>
      <c r="O13" s="75" t="s">
        <v>14</v>
      </c>
      <c r="P13" s="76"/>
      <c r="Q13" s="76">
        <f>P12-R12</f>
        <v>7.0500000000000007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2.74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9.7900000000000009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A3D4-7C97-4DCD-B615-41B2D2BC32F6}">
  <dimension ref="B2:R28"/>
  <sheetViews>
    <sheetView topLeftCell="H1" zoomScaleNormal="100" workbookViewId="0">
      <selection activeCell="M2" sqref="M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5.4500000000000082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13</v>
      </c>
      <c r="G6" s="9">
        <f>E6*F6</f>
        <v>13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'[1]VIERNES 30-08-2024'!$E$31</f>
        <v>37.9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'[1]VIERNES 30-08-2024'!$I$21</f>
        <v>0</v>
      </c>
      <c r="Q7" s="29" t="s">
        <v>20</v>
      </c>
      <c r="R7" s="26">
        <v>120</v>
      </c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40</v>
      </c>
      <c r="G8" s="10">
        <f t="shared" si="1"/>
        <v>10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0</v>
      </c>
      <c r="N8" s="26">
        <f t="shared" si="3"/>
        <v>0</v>
      </c>
      <c r="O8" s="29" t="s">
        <v>26</v>
      </c>
      <c r="P8" s="26">
        <v>3.7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13</v>
      </c>
      <c r="G9" s="10">
        <f t="shared" si="1"/>
        <v>1.3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44</v>
      </c>
      <c r="G10" s="10">
        <f t="shared" si="1"/>
        <v>2.2000000000000002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41</v>
      </c>
      <c r="N10" s="26">
        <f t="shared" si="3"/>
        <v>2.0500000000000003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44</v>
      </c>
      <c r="G11" s="11">
        <f t="shared" si="1"/>
        <v>0.44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49</v>
      </c>
      <c r="N11" s="28">
        <f t="shared" si="3"/>
        <v>0.49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50</v>
      </c>
      <c r="E12" s="53" t="s">
        <v>53</v>
      </c>
      <c r="F12" s="54"/>
      <c r="G12" s="2">
        <f>SUM(G6:G11)</f>
        <v>28.44</v>
      </c>
      <c r="I12" s="55" t="s">
        <v>6</v>
      </c>
      <c r="J12" s="56"/>
      <c r="K12" s="34">
        <f>SUM(K6:K11)</f>
        <v>0</v>
      </c>
      <c r="L12" s="55" t="s">
        <v>55</v>
      </c>
      <c r="M12" s="56"/>
      <c r="N12" s="32">
        <f>SUM(N6:N11)</f>
        <v>2.74</v>
      </c>
      <c r="O12" s="33" t="s">
        <v>6</v>
      </c>
      <c r="P12" s="32">
        <f>SUM(P6:P11)</f>
        <v>41.6</v>
      </c>
      <c r="Q12" s="33" t="s">
        <v>6</v>
      </c>
      <c r="R12" s="32">
        <f>SUM(R6:R11)</f>
        <v>122.75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78.44</v>
      </c>
      <c r="F13" s="58"/>
      <c r="G13" s="59"/>
      <c r="I13" s="68" t="s">
        <v>15</v>
      </c>
      <c r="J13" s="69"/>
      <c r="K13" s="69"/>
      <c r="L13" s="72">
        <f>K12+N12</f>
        <v>2.74</v>
      </c>
      <c r="M13" s="72"/>
      <c r="N13" s="72"/>
      <c r="O13" s="75" t="s">
        <v>14</v>
      </c>
      <c r="P13" s="76"/>
      <c r="Q13" s="76">
        <f>P12-R12</f>
        <v>-81.150000000000006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78.44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-2.710000000000008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479A5-9C21-4B95-9660-1D075EB1E4AC}"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29</v>
      </c>
      <c r="G6" s="9">
        <f>E6*F6</f>
        <v>29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13</v>
      </c>
      <c r="N6" s="24">
        <f>L6*M6</f>
        <v>13</v>
      </c>
      <c r="O6" s="29" t="s">
        <v>16</v>
      </c>
      <c r="P6" s="26">
        <f>'[1]JUEVES 29-08-2024'!$E$31</f>
        <v>31.86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'[1]JUEVES 29-08-2024'!$I$21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42</v>
      </c>
      <c r="G8" s="10">
        <f t="shared" si="1"/>
        <v>10.5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40</v>
      </c>
      <c r="N8" s="26">
        <f t="shared" si="3"/>
        <v>10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12</v>
      </c>
      <c r="G9" s="10">
        <f t="shared" si="1"/>
        <v>1.2000000000000002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13</v>
      </c>
      <c r="N9" s="26">
        <f t="shared" si="3"/>
        <v>1.3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45</v>
      </c>
      <c r="G10" s="10">
        <f t="shared" si="1"/>
        <v>2.25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44</v>
      </c>
      <c r="N10" s="26">
        <f t="shared" si="3"/>
        <v>2.2000000000000002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38</v>
      </c>
      <c r="G11" s="11">
        <f t="shared" si="1"/>
        <v>0.38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44</v>
      </c>
      <c r="N11" s="28">
        <f t="shared" si="3"/>
        <v>0.44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5</v>
      </c>
      <c r="E12" s="53" t="s">
        <v>53</v>
      </c>
      <c r="F12" s="54"/>
      <c r="G12" s="2">
        <f>SUM(G6:G11)</f>
        <v>44.330000000000005</v>
      </c>
      <c r="I12" s="55" t="s">
        <v>6</v>
      </c>
      <c r="J12" s="56"/>
      <c r="K12" s="34">
        <f>SUM(K6:K11)</f>
        <v>50</v>
      </c>
      <c r="L12" s="55" t="s">
        <v>55</v>
      </c>
      <c r="M12" s="56"/>
      <c r="N12" s="32">
        <f>SUM(N6:N11)</f>
        <v>28.44</v>
      </c>
      <c r="O12" s="33" t="s">
        <v>6</v>
      </c>
      <c r="P12" s="32">
        <f>SUM(P6:P11)</f>
        <v>31.86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49.330000000000005</v>
      </c>
      <c r="F13" s="58"/>
      <c r="G13" s="59"/>
      <c r="I13" s="68" t="s">
        <v>15</v>
      </c>
      <c r="J13" s="69"/>
      <c r="K13" s="69"/>
      <c r="L13" s="72">
        <f>K12+N12</f>
        <v>78.44</v>
      </c>
      <c r="M13" s="72"/>
      <c r="N13" s="72"/>
      <c r="O13" s="75" t="s">
        <v>14</v>
      </c>
      <c r="P13" s="76"/>
      <c r="Q13" s="76">
        <f>P12-R12</f>
        <v>29.11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49.330000000000005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78.44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068BB-8EC1-4F93-A05D-1759EE1B346F}"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7</v>
      </c>
      <c r="G6" s="9">
        <f>E6*F6</f>
        <v>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29</v>
      </c>
      <c r="N6" s="24">
        <f>L6*M6</f>
        <v>29</v>
      </c>
      <c r="O6" s="29" t="s">
        <v>16</v>
      </c>
      <c r="P6" s="26">
        <f>'[1]MIERCOLES 28-08-2024'!$E$31</f>
        <v>30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'[1]MIERCOLES 28-08-2024'!$I$21</f>
        <v>0</v>
      </c>
      <c r="Q7" s="29" t="s">
        <v>20</v>
      </c>
      <c r="R7" s="26">
        <v>220</v>
      </c>
    </row>
    <row r="8" spans="2:18" ht="24" customHeight="1" x14ac:dyDescent="0.25">
      <c r="B8" s="4">
        <v>20</v>
      </c>
      <c r="C8" s="7">
        <v>9</v>
      </c>
      <c r="D8" s="10">
        <f t="shared" si="0"/>
        <v>180</v>
      </c>
      <c r="E8" s="12">
        <v>0.25</v>
      </c>
      <c r="F8" s="7">
        <v>2</v>
      </c>
      <c r="G8" s="10">
        <f t="shared" si="1"/>
        <v>0.5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42</v>
      </c>
      <c r="N8" s="26">
        <f t="shared" si="3"/>
        <v>10.5</v>
      </c>
      <c r="O8" s="29" t="s">
        <v>3</v>
      </c>
      <c r="P8" s="26">
        <v>37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7</v>
      </c>
      <c r="G9" s="10">
        <f t="shared" si="1"/>
        <v>0.70000000000000007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12</v>
      </c>
      <c r="N9" s="26">
        <f t="shared" si="3"/>
        <v>1.2000000000000002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10</v>
      </c>
      <c r="G10" s="10">
        <f t="shared" si="1"/>
        <v>0.5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45</v>
      </c>
      <c r="N10" s="26">
        <f t="shared" si="3"/>
        <v>2.25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38</v>
      </c>
      <c r="G11" s="11">
        <f t="shared" si="1"/>
        <v>0.38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38</v>
      </c>
      <c r="N11" s="28">
        <f t="shared" si="3"/>
        <v>0.38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195</v>
      </c>
      <c r="E12" s="53" t="s">
        <v>53</v>
      </c>
      <c r="F12" s="54"/>
      <c r="G12" s="2">
        <f>SUM(G6:G11)</f>
        <v>10.08</v>
      </c>
      <c r="I12" s="55" t="s">
        <v>6</v>
      </c>
      <c r="J12" s="56"/>
      <c r="K12" s="34">
        <f>SUM(K6:K11)</f>
        <v>5</v>
      </c>
      <c r="L12" s="55" t="s">
        <v>55</v>
      </c>
      <c r="M12" s="56"/>
      <c r="N12" s="32">
        <f>SUM(N6:N11)</f>
        <v>44.330000000000005</v>
      </c>
      <c r="O12" s="33" t="s">
        <v>6</v>
      </c>
      <c r="P12" s="32">
        <f>SUM(P6:P11)</f>
        <v>67</v>
      </c>
      <c r="Q12" s="33" t="s">
        <v>6</v>
      </c>
      <c r="R12" s="32">
        <f>SUM(R6:R11)</f>
        <v>222.75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205.08</v>
      </c>
      <c r="F13" s="58"/>
      <c r="G13" s="59"/>
      <c r="I13" s="68" t="s">
        <v>15</v>
      </c>
      <c r="J13" s="69"/>
      <c r="K13" s="69"/>
      <c r="L13" s="72">
        <f>K12+N12</f>
        <v>49.330000000000005</v>
      </c>
      <c r="M13" s="72"/>
      <c r="N13" s="72"/>
      <c r="O13" s="75" t="s">
        <v>14</v>
      </c>
      <c r="P13" s="76"/>
      <c r="Q13" s="76">
        <f>P12-R12</f>
        <v>-155.75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205.08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49.330000000000013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3A3CE-1524-4D96-BD13-B41FA111ABCE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8</v>
      </c>
      <c r="G6" s="9">
        <f>E6*F6</f>
        <v>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'[1]MARTES 27-08-2024'!$E$31</f>
        <v>26.58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'[1]MARTES 27-08-2024'!$I$21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2</v>
      </c>
      <c r="G8" s="10">
        <f t="shared" si="1"/>
        <v>0.5</v>
      </c>
      <c r="H8" s="15">
        <f>H7+H6</f>
        <v>172</v>
      </c>
      <c r="I8" s="19">
        <v>20</v>
      </c>
      <c r="J8" s="25">
        <v>9</v>
      </c>
      <c r="K8" s="26">
        <f t="shared" si="2"/>
        <v>180</v>
      </c>
      <c r="L8" s="20">
        <v>0.25</v>
      </c>
      <c r="M8" s="25">
        <v>2</v>
      </c>
      <c r="N8" s="26">
        <f t="shared" si="3"/>
        <v>0.5</v>
      </c>
      <c r="O8" s="29" t="s">
        <v>40</v>
      </c>
      <c r="P8" s="26">
        <v>140.9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7</v>
      </c>
      <c r="N9" s="26">
        <f t="shared" si="3"/>
        <v>0.70000000000000007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5</v>
      </c>
      <c r="G10" s="10">
        <f t="shared" si="1"/>
        <v>0.25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10</v>
      </c>
      <c r="N10" s="26">
        <f t="shared" si="3"/>
        <v>0.5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38</v>
      </c>
      <c r="N11" s="28">
        <f t="shared" si="3"/>
        <v>0.38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30</v>
      </c>
      <c r="E12" s="53" t="s">
        <v>53</v>
      </c>
      <c r="F12" s="54"/>
      <c r="G12" s="2">
        <f>SUM(G6:G11)</f>
        <v>10.35</v>
      </c>
      <c r="I12" s="55" t="s">
        <v>6</v>
      </c>
      <c r="J12" s="56"/>
      <c r="K12" s="34">
        <f>SUM(K6:K11)</f>
        <v>195</v>
      </c>
      <c r="L12" s="55" t="s">
        <v>55</v>
      </c>
      <c r="M12" s="56"/>
      <c r="N12" s="32">
        <f>SUM(N6:N11)</f>
        <v>10.08</v>
      </c>
      <c r="O12" s="33" t="s">
        <v>6</v>
      </c>
      <c r="P12" s="32">
        <f>SUM(P6:P11)</f>
        <v>167.48000000000002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40.35</v>
      </c>
      <c r="F13" s="58"/>
      <c r="G13" s="59"/>
      <c r="I13" s="68" t="s">
        <v>15</v>
      </c>
      <c r="J13" s="69"/>
      <c r="K13" s="69"/>
      <c r="L13" s="72">
        <f>K12+N12</f>
        <v>205.08</v>
      </c>
      <c r="M13" s="72"/>
      <c r="N13" s="72"/>
      <c r="O13" s="75" t="s">
        <v>14</v>
      </c>
      <c r="P13" s="76"/>
      <c r="Q13" s="76">
        <f>P12-R12</f>
        <v>164.73000000000002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40.35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205.08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975B-F635-4851-9B86-A9C674AB36FA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1.0000000000000071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17</v>
      </c>
      <c r="G6" s="9">
        <f>E6*F6</f>
        <v>17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9</v>
      </c>
      <c r="N6" s="24">
        <f>L6*M6</f>
        <v>9</v>
      </c>
      <c r="O6" s="29" t="s">
        <v>16</v>
      </c>
      <c r="P6" s="26">
        <f>'[1]LUNES 26-08-2024'!$E$31</f>
        <v>71.099999999999994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'[1]LUNES 26-08-2024'!$I$21</f>
        <v>0</v>
      </c>
      <c r="Q7" s="29" t="s">
        <v>20</v>
      </c>
      <c r="R7" s="26">
        <v>160</v>
      </c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2</v>
      </c>
      <c r="N8" s="26">
        <f t="shared" si="3"/>
        <v>0.5</v>
      </c>
      <c r="O8" s="29" t="s">
        <v>75</v>
      </c>
      <c r="P8" s="26">
        <v>15</v>
      </c>
      <c r="Q8" s="29" t="s">
        <v>41</v>
      </c>
      <c r="R8" s="26">
        <v>1</v>
      </c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0</v>
      </c>
      <c r="G10" s="10">
        <f t="shared" si="1"/>
        <v>0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5</v>
      </c>
      <c r="N10" s="26">
        <f t="shared" si="3"/>
        <v>0.25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100</v>
      </c>
      <c r="E12" s="53" t="s">
        <v>53</v>
      </c>
      <c r="F12" s="54"/>
      <c r="G12" s="2">
        <f>SUM(G6:G11)</f>
        <v>18</v>
      </c>
      <c r="I12" s="55" t="s">
        <v>6</v>
      </c>
      <c r="J12" s="56"/>
      <c r="K12" s="34">
        <f>SUM(K6:K11)</f>
        <v>30</v>
      </c>
      <c r="L12" s="55" t="s">
        <v>55</v>
      </c>
      <c r="M12" s="56"/>
      <c r="N12" s="32">
        <f>SUM(N6:N11)</f>
        <v>11.35</v>
      </c>
      <c r="O12" s="33" t="s">
        <v>6</v>
      </c>
      <c r="P12" s="32">
        <f>SUM(P6:P11)</f>
        <v>86.1</v>
      </c>
      <c r="Q12" s="33" t="s">
        <v>6</v>
      </c>
      <c r="R12" s="32">
        <f>SUM(R6:R11)</f>
        <v>163.75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118</v>
      </c>
      <c r="F13" s="58"/>
      <c r="G13" s="59"/>
      <c r="I13" s="68" t="s">
        <v>15</v>
      </c>
      <c r="J13" s="69"/>
      <c r="K13" s="69"/>
      <c r="L13" s="72">
        <f>K12+N12</f>
        <v>41.35</v>
      </c>
      <c r="M13" s="72"/>
      <c r="N13" s="72"/>
      <c r="O13" s="75" t="s">
        <v>14</v>
      </c>
      <c r="P13" s="76"/>
      <c r="Q13" s="76">
        <f>P12-R12</f>
        <v>-77.650000000000006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118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40.349999999999994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5811F-38D0-4D86-A6AE-C3A6155A342A}">
  <dimension ref="B2:R28"/>
  <sheetViews>
    <sheetView topLeftCell="H1" zoomScaleNormal="100" workbookViewId="0">
      <selection activeCell="P6" sqref="P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24</v>
      </c>
      <c r="G6" s="9">
        <f>E6*F6</f>
        <v>24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17</v>
      </c>
      <c r="N6" s="24">
        <f>L6*M6</f>
        <v>17</v>
      </c>
      <c r="O6" s="29" t="s">
        <v>16</v>
      </c>
      <c r="P6" s="26">
        <f>'[1]VIERNES 23-08-2024'!$E$31</f>
        <v>53.749999999999993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'[1]VIERNES 23-08-2024'!$I$21</f>
        <v>0</v>
      </c>
      <c r="Q7" s="29" t="s">
        <v>65</v>
      </c>
      <c r="R7" s="26">
        <v>85</v>
      </c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0</v>
      </c>
      <c r="N8" s="26">
        <f t="shared" si="3"/>
        <v>0</v>
      </c>
      <c r="O8" s="29" t="s">
        <v>26</v>
      </c>
      <c r="P8" s="26">
        <v>0.7</v>
      </c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5</v>
      </c>
      <c r="G9" s="10">
        <f t="shared" si="1"/>
        <v>0.5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28</v>
      </c>
      <c r="G10" s="10">
        <f t="shared" si="1"/>
        <v>1.4000000000000001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0</v>
      </c>
      <c r="N10" s="26">
        <f t="shared" si="3"/>
        <v>0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125</v>
      </c>
      <c r="E12" s="53" t="s">
        <v>53</v>
      </c>
      <c r="F12" s="54"/>
      <c r="G12" s="2">
        <f>SUM(G6:G11)</f>
        <v>26.299999999999997</v>
      </c>
      <c r="I12" s="55" t="s">
        <v>6</v>
      </c>
      <c r="J12" s="56"/>
      <c r="K12" s="34">
        <f>SUM(K6:K11)</f>
        <v>100</v>
      </c>
      <c r="L12" s="55" t="s">
        <v>55</v>
      </c>
      <c r="M12" s="56"/>
      <c r="N12" s="32">
        <f>SUM(N6:N11)</f>
        <v>18</v>
      </c>
      <c r="O12" s="33" t="s">
        <v>6</v>
      </c>
      <c r="P12" s="32">
        <f>SUM(P6:P11)</f>
        <v>54.449999999999996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151.30000000000001</v>
      </c>
      <c r="F13" s="58"/>
      <c r="G13" s="59"/>
      <c r="I13" s="68" t="s">
        <v>15</v>
      </c>
      <c r="J13" s="69"/>
      <c r="K13" s="69"/>
      <c r="L13" s="72">
        <f>K12+N12</f>
        <v>118</v>
      </c>
      <c r="M13" s="72"/>
      <c r="N13" s="72"/>
      <c r="O13" s="75" t="s">
        <v>14</v>
      </c>
      <c r="P13" s="76"/>
      <c r="Q13" s="76">
        <f>P12-R12</f>
        <v>-33.300000000000004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151.30000000000001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118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75DE5-2EFF-4C9F-BCE0-DD724D5D92E0}"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17</v>
      </c>
      <c r="G6" s="9">
        <f>E6*F6</f>
        <v>17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'[1]LUNES 30-09-2024'!$E$31</f>
        <v>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10</v>
      </c>
      <c r="G7" s="10">
        <f t="shared" ref="G7:G11" si="1">E7*F7</f>
        <v>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10</v>
      </c>
      <c r="N7" s="26">
        <f t="shared" ref="N7:N11" si="3">L7*M7</f>
        <v>5</v>
      </c>
      <c r="O7" s="29" t="s">
        <v>18</v>
      </c>
      <c r="P7" s="26">
        <f>'[1]LUNES 30-09-2024'!$I$21</f>
        <v>0</v>
      </c>
      <c r="Q7" s="29" t="s">
        <v>20</v>
      </c>
      <c r="R7" s="26">
        <v>240</v>
      </c>
    </row>
    <row r="8" spans="2:18" ht="24" customHeight="1" x14ac:dyDescent="0.25">
      <c r="B8" s="4">
        <v>20</v>
      </c>
      <c r="C8" s="7">
        <v>11</v>
      </c>
      <c r="D8" s="10">
        <f t="shared" si="0"/>
        <v>220</v>
      </c>
      <c r="E8" s="12">
        <v>0.25</v>
      </c>
      <c r="F8" s="7">
        <v>4</v>
      </c>
      <c r="G8" s="10">
        <f t="shared" si="1"/>
        <v>1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5</v>
      </c>
      <c r="N8" s="26">
        <f t="shared" si="3"/>
        <v>1.25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13</v>
      </c>
      <c r="G9" s="10">
        <f t="shared" si="1"/>
        <v>1.3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13</v>
      </c>
      <c r="N9" s="26">
        <f t="shared" si="3"/>
        <v>1.3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39</v>
      </c>
      <c r="G10" s="10">
        <f t="shared" si="1"/>
        <v>1.9500000000000002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39</v>
      </c>
      <c r="N10" s="26">
        <f t="shared" si="3"/>
        <v>1.9500000000000002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54</v>
      </c>
      <c r="G11" s="11">
        <f t="shared" si="1"/>
        <v>0.54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54</v>
      </c>
      <c r="N11" s="28">
        <f t="shared" si="3"/>
        <v>0.54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260</v>
      </c>
      <c r="E12" s="53" t="s">
        <v>55</v>
      </c>
      <c r="F12" s="54"/>
      <c r="G12" s="2">
        <f>SUM(G6:G11)</f>
        <v>26.79</v>
      </c>
      <c r="I12" s="55" t="s">
        <v>6</v>
      </c>
      <c r="J12" s="56"/>
      <c r="K12" s="34">
        <f>SUM(K6:K11)</f>
        <v>25</v>
      </c>
      <c r="L12" s="55" t="s">
        <v>55</v>
      </c>
      <c r="M12" s="56"/>
      <c r="N12" s="32">
        <f>SUM(N6:N11)</f>
        <v>25.04</v>
      </c>
      <c r="O12" s="33" t="s">
        <v>6</v>
      </c>
      <c r="P12" s="32">
        <f>SUM(P6:P11)</f>
        <v>6</v>
      </c>
      <c r="Q12" s="33" t="s">
        <v>6</v>
      </c>
      <c r="R12" s="32">
        <f>SUM(R6:R11)</f>
        <v>242.75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286.79000000000002</v>
      </c>
      <c r="F13" s="58"/>
      <c r="G13" s="59"/>
      <c r="I13" s="68" t="s">
        <v>15</v>
      </c>
      <c r="J13" s="69"/>
      <c r="K13" s="69"/>
      <c r="L13" s="72">
        <f>K12+N12</f>
        <v>50.04</v>
      </c>
      <c r="M13" s="72"/>
      <c r="N13" s="72"/>
      <c r="O13" s="75" t="s">
        <v>14</v>
      </c>
      <c r="P13" s="76"/>
      <c r="Q13" s="76">
        <f>P12-R12</f>
        <v>-236.75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286.79000000000002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50.04000000000002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31DAE-4AF4-4709-9737-40ED0FDA92A4}">
  <dimension ref="B2:R28"/>
  <sheetViews>
    <sheetView topLeftCell="H1" zoomScaleNormal="100" workbookViewId="0">
      <selection activeCell="K9" sqref="K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32</v>
      </c>
      <c r="G6" s="9">
        <f>E6*F6</f>
        <v>32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24</v>
      </c>
      <c r="N6" s="24">
        <f>L6*M6</f>
        <v>24</v>
      </c>
      <c r="O6" s="29" t="s">
        <v>16</v>
      </c>
      <c r="P6" s="26">
        <f>'[1]JUEVES 22-08-2024'!$E$31</f>
        <v>48.8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'[1]JUEVES 22-08-2024'!$I$21</f>
        <v>0</v>
      </c>
      <c r="Q7" s="29" t="s">
        <v>82</v>
      </c>
      <c r="R7" s="26">
        <v>10.5</v>
      </c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4</v>
      </c>
      <c r="G8" s="10">
        <f t="shared" si="1"/>
        <v>1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0</v>
      </c>
      <c r="N8" s="26">
        <f t="shared" si="3"/>
        <v>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5</v>
      </c>
      <c r="N9" s="26">
        <f t="shared" si="3"/>
        <v>0.5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31</v>
      </c>
      <c r="G10" s="10">
        <f t="shared" si="1"/>
        <v>1.55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28</v>
      </c>
      <c r="N10" s="26">
        <f t="shared" si="3"/>
        <v>1.4000000000000001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80</v>
      </c>
      <c r="E12" s="53" t="s">
        <v>53</v>
      </c>
      <c r="F12" s="54"/>
      <c r="G12" s="2">
        <f>SUM(G6:G11)</f>
        <v>35.749999999999993</v>
      </c>
      <c r="I12" s="55" t="s">
        <v>6</v>
      </c>
      <c r="J12" s="56"/>
      <c r="K12" s="34">
        <f>SUM(K6:K11)</f>
        <v>125</v>
      </c>
      <c r="L12" s="55" t="s">
        <v>55</v>
      </c>
      <c r="M12" s="56"/>
      <c r="N12" s="32">
        <f>SUM(N6:N11)</f>
        <v>26.299999999999997</v>
      </c>
      <c r="O12" s="33" t="s">
        <v>6</v>
      </c>
      <c r="P12" s="32">
        <f>SUM(P6:P11)</f>
        <v>48.8</v>
      </c>
      <c r="Q12" s="33" t="s">
        <v>6</v>
      </c>
      <c r="R12" s="32">
        <f>SUM(R6:R11)</f>
        <v>13.25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115.75</v>
      </c>
      <c r="F13" s="58"/>
      <c r="G13" s="59"/>
      <c r="I13" s="68" t="s">
        <v>15</v>
      </c>
      <c r="J13" s="69"/>
      <c r="K13" s="69"/>
      <c r="L13" s="72">
        <f>K12+N12</f>
        <v>151.30000000000001</v>
      </c>
      <c r="M13" s="72"/>
      <c r="N13" s="72"/>
      <c r="O13" s="75" t="s">
        <v>14</v>
      </c>
      <c r="P13" s="76"/>
      <c r="Q13" s="76">
        <f>P12-R12</f>
        <v>35.549999999999997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115.75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151.30000000000001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18BAC-3A5A-4C83-9E25-600AE1207344}"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47</v>
      </c>
      <c r="G6" s="9">
        <f>E6*F6</f>
        <v>47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32</v>
      </c>
      <c r="N6" s="24">
        <f>L6*M6</f>
        <v>32</v>
      </c>
      <c r="O6" s="29" t="s">
        <v>16</v>
      </c>
      <c r="P6" s="26">
        <f>'[1]MIERCOLES 21-08-2024'!$E$31</f>
        <v>61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21-08-2024'!$I$21</f>
        <v>0</v>
      </c>
      <c r="Q7" s="29" t="s">
        <v>20</v>
      </c>
      <c r="R7" s="26">
        <v>150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2</v>
      </c>
      <c r="G8" s="10">
        <f t="shared" si="1"/>
        <v>0.5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4</v>
      </c>
      <c r="N8" s="26">
        <f t="shared" si="3"/>
        <v>1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7</v>
      </c>
      <c r="G9" s="10">
        <f t="shared" si="1"/>
        <v>0.70000000000000007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8</v>
      </c>
      <c r="N9" s="26">
        <f t="shared" si="3"/>
        <v>0.8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33</v>
      </c>
      <c r="G10" s="10">
        <f t="shared" si="1"/>
        <v>1.6500000000000001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31</v>
      </c>
      <c r="N10" s="26">
        <f t="shared" si="3"/>
        <v>1.55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160</v>
      </c>
      <c r="E12" s="53" t="s">
        <v>53</v>
      </c>
      <c r="F12" s="54"/>
      <c r="G12" s="2">
        <f>SUM(G6:G11)</f>
        <v>50.25</v>
      </c>
      <c r="I12" s="55" t="s">
        <v>6</v>
      </c>
      <c r="J12" s="56"/>
      <c r="K12" s="34">
        <f>SUM(K6:K11)</f>
        <v>80</v>
      </c>
      <c r="L12" s="55" t="s">
        <v>55</v>
      </c>
      <c r="M12" s="56"/>
      <c r="N12" s="32">
        <f>SUM(N6:N11)</f>
        <v>35.749999999999993</v>
      </c>
      <c r="O12" s="33" t="s">
        <v>6</v>
      </c>
      <c r="P12" s="32">
        <f>SUM(P6:P11)</f>
        <v>61</v>
      </c>
      <c r="Q12" s="33" t="s">
        <v>6</v>
      </c>
      <c r="R12" s="32">
        <f>SUM(R6:R11)</f>
        <v>155.5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210.25</v>
      </c>
      <c r="F13" s="58"/>
      <c r="G13" s="59"/>
      <c r="I13" s="68" t="s">
        <v>15</v>
      </c>
      <c r="J13" s="69"/>
      <c r="K13" s="69"/>
      <c r="L13" s="72">
        <f>K12+N12</f>
        <v>115.75</v>
      </c>
      <c r="M13" s="72"/>
      <c r="N13" s="72"/>
      <c r="O13" s="75" t="s">
        <v>14</v>
      </c>
      <c r="P13" s="76"/>
      <c r="Q13" s="76">
        <f>P12-R12</f>
        <v>-94.5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210.25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115.75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DF124-3C77-4066-AB21-96AA273BD6C1}"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68</v>
      </c>
      <c r="G6" s="9">
        <f>E6*F6</f>
        <v>68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47</v>
      </c>
      <c r="N6" s="24">
        <f>L6*M6</f>
        <v>47</v>
      </c>
      <c r="O6" s="29" t="s">
        <v>16</v>
      </c>
      <c r="P6" s="26">
        <f>'[1]MARTES 20-08-2024'!$E$31</f>
        <v>51.600000000000009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20-08-2024'!$I$21</f>
        <v>0</v>
      </c>
      <c r="Q7" s="29"/>
      <c r="R7" s="26"/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2</v>
      </c>
      <c r="N8" s="26">
        <f t="shared" si="3"/>
        <v>0.5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11</v>
      </c>
      <c r="G9" s="10">
        <f t="shared" si="1"/>
        <v>1.1000000000000001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7</v>
      </c>
      <c r="N9" s="26">
        <f t="shared" si="3"/>
        <v>0.70000000000000007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38</v>
      </c>
      <c r="G10" s="10">
        <f t="shared" si="1"/>
        <v>1.9000000000000001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33</v>
      </c>
      <c r="N10" s="26">
        <f t="shared" si="3"/>
        <v>1.6500000000000001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90</v>
      </c>
      <c r="E12" s="53" t="s">
        <v>53</v>
      </c>
      <c r="F12" s="54"/>
      <c r="G12" s="2">
        <f>SUM(G6:G11)</f>
        <v>71.400000000000006</v>
      </c>
      <c r="I12" s="55" t="s">
        <v>6</v>
      </c>
      <c r="J12" s="56"/>
      <c r="K12" s="34">
        <f>SUM(K6:K11)</f>
        <v>160</v>
      </c>
      <c r="L12" s="55" t="s">
        <v>55</v>
      </c>
      <c r="M12" s="56"/>
      <c r="N12" s="32">
        <f>SUM(N6:N11)</f>
        <v>50.25</v>
      </c>
      <c r="O12" s="33" t="s">
        <v>6</v>
      </c>
      <c r="P12" s="32">
        <f>SUM(P6:P11)</f>
        <v>51.600000000000009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161.4</v>
      </c>
      <c r="F13" s="58"/>
      <c r="G13" s="59"/>
      <c r="I13" s="68" t="s">
        <v>15</v>
      </c>
      <c r="J13" s="69"/>
      <c r="K13" s="69"/>
      <c r="L13" s="72">
        <f>K12+N12</f>
        <v>210.25</v>
      </c>
      <c r="M13" s="72"/>
      <c r="N13" s="72"/>
      <c r="O13" s="75" t="s">
        <v>14</v>
      </c>
      <c r="P13" s="76"/>
      <c r="Q13" s="76">
        <f>P12-R12</f>
        <v>48.850000000000009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161.4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210.25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E0F46-5CE4-416B-A176-D9EB7229D95C}"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96</v>
      </c>
      <c r="G6" s="9">
        <f>E6*F6</f>
        <v>96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68</v>
      </c>
      <c r="N6" s="24">
        <f>L6*M6</f>
        <v>68</v>
      </c>
      <c r="O6" s="29" t="s">
        <v>16</v>
      </c>
      <c r="P6" s="26">
        <f>'[1]LUNES 19-08-2024'!$E$31</f>
        <v>64.5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'[1]LUNES 19-08-2024'!$I$21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2</v>
      </c>
      <c r="G8" s="10">
        <f t="shared" si="1"/>
        <v>0.5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0</v>
      </c>
      <c r="N8" s="26">
        <f t="shared" si="3"/>
        <v>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9</v>
      </c>
      <c r="G9" s="10">
        <f t="shared" si="1"/>
        <v>0.9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11</v>
      </c>
      <c r="N9" s="26">
        <f t="shared" si="3"/>
        <v>1.1000000000000001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37</v>
      </c>
      <c r="G10" s="10">
        <f t="shared" si="1"/>
        <v>1.85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38</v>
      </c>
      <c r="N10" s="26">
        <f t="shared" si="3"/>
        <v>1.9000000000000001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0</v>
      </c>
      <c r="E12" s="53" t="s">
        <v>53</v>
      </c>
      <c r="F12" s="54"/>
      <c r="G12" s="2">
        <f>SUM(G6:G11)</f>
        <v>99.65</v>
      </c>
      <c r="I12" s="55" t="s">
        <v>6</v>
      </c>
      <c r="J12" s="56"/>
      <c r="K12" s="34">
        <f>SUM(K6:K11)</f>
        <v>90</v>
      </c>
      <c r="L12" s="55" t="s">
        <v>55</v>
      </c>
      <c r="M12" s="56"/>
      <c r="N12" s="32">
        <f>SUM(N6:N11)</f>
        <v>71.400000000000006</v>
      </c>
      <c r="O12" s="33" t="s">
        <v>6</v>
      </c>
      <c r="P12" s="32">
        <f>SUM(P6:P11)</f>
        <v>64.5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99.65</v>
      </c>
      <c r="F13" s="58"/>
      <c r="G13" s="59"/>
      <c r="I13" s="68" t="s">
        <v>15</v>
      </c>
      <c r="J13" s="69"/>
      <c r="K13" s="69"/>
      <c r="L13" s="72">
        <f>K12+N12</f>
        <v>161.4</v>
      </c>
      <c r="M13" s="72"/>
      <c r="N13" s="72"/>
      <c r="O13" s="75" t="s">
        <v>14</v>
      </c>
      <c r="P13" s="76"/>
      <c r="Q13" s="76">
        <f>P12-R12</f>
        <v>61.75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99.65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161.4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3F428-ADE0-4800-88EA-49B89729138F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110</v>
      </c>
      <c r="G6" s="9">
        <f>E6*F6</f>
        <v>110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96</v>
      </c>
      <c r="N6" s="24">
        <f>L6*M6</f>
        <v>96</v>
      </c>
      <c r="O6" s="29" t="s">
        <v>16</v>
      </c>
      <c r="P6" s="26">
        <f>'[1]VIERNES 16-08-2024'!$E$31</f>
        <v>54.45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'[1]VIERNES 16-08-2024'!$I$21</f>
        <v>0</v>
      </c>
      <c r="Q7" s="29" t="s">
        <v>31</v>
      </c>
      <c r="R7" s="26">
        <v>5</v>
      </c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9</v>
      </c>
      <c r="G8" s="10">
        <f t="shared" si="1"/>
        <v>2.25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2</v>
      </c>
      <c r="N8" s="26">
        <f t="shared" si="3"/>
        <v>0.5</v>
      </c>
      <c r="O8" s="29" t="s">
        <v>81</v>
      </c>
      <c r="P8" s="26">
        <v>2</v>
      </c>
      <c r="Q8" s="29" t="s">
        <v>20</v>
      </c>
      <c r="R8" s="26">
        <v>170</v>
      </c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9</v>
      </c>
      <c r="N9" s="26">
        <f t="shared" si="3"/>
        <v>0.9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40</v>
      </c>
      <c r="G10" s="10">
        <f t="shared" si="1"/>
        <v>2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37</v>
      </c>
      <c r="N10" s="26">
        <f t="shared" si="3"/>
        <v>1.85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105</v>
      </c>
      <c r="E12" s="53" t="s">
        <v>53</v>
      </c>
      <c r="F12" s="54"/>
      <c r="G12" s="2">
        <f>SUM(G6:G11)</f>
        <v>115.95</v>
      </c>
      <c r="I12" s="55" t="s">
        <v>6</v>
      </c>
      <c r="J12" s="56"/>
      <c r="K12" s="34">
        <f>SUM(K6:K11)</f>
        <v>0</v>
      </c>
      <c r="L12" s="55" t="s">
        <v>55</v>
      </c>
      <c r="M12" s="56"/>
      <c r="N12" s="32">
        <f>SUM(N6:N11)</f>
        <v>99.65</v>
      </c>
      <c r="O12" s="33" t="s">
        <v>6</v>
      </c>
      <c r="P12" s="32">
        <f>SUM(P6:P11)</f>
        <v>56.45</v>
      </c>
      <c r="Q12" s="33" t="s">
        <v>6</v>
      </c>
      <c r="R12" s="32">
        <f>SUM(R6:R11)</f>
        <v>177.75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220.95</v>
      </c>
      <c r="F13" s="58"/>
      <c r="G13" s="59"/>
      <c r="I13" s="68" t="s">
        <v>15</v>
      </c>
      <c r="J13" s="69"/>
      <c r="K13" s="69"/>
      <c r="L13" s="72">
        <f>K12+N12</f>
        <v>99.65</v>
      </c>
      <c r="M13" s="72"/>
      <c r="N13" s="72"/>
      <c r="O13" s="75" t="s">
        <v>14</v>
      </c>
      <c r="P13" s="76"/>
      <c r="Q13" s="76">
        <f>P12-R12</f>
        <v>-121.3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220.95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99.649999999999991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2D280-E86E-4952-B63B-D8B2D7312535}">
  <dimension ref="B2:R28"/>
  <sheetViews>
    <sheetView topLeftCell="H1" zoomScaleNormal="100" workbookViewId="0">
      <selection activeCell="J9" sqref="J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26</v>
      </c>
      <c r="G6" s="9">
        <f>E6*F6</f>
        <v>26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110</v>
      </c>
      <c r="N6" s="24">
        <f>L6*M6</f>
        <v>110</v>
      </c>
      <c r="O6" s="29" t="s">
        <v>16</v>
      </c>
      <c r="P6" s="26">
        <f>'[1]JUEVES 15-08-2024'!$E$31</f>
        <v>61.9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'[1]JUEVES 15-08-2024'!$I$21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10</v>
      </c>
      <c r="G8" s="10">
        <f t="shared" si="1"/>
        <v>2.5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9</v>
      </c>
      <c r="N8" s="26">
        <f t="shared" si="3"/>
        <v>2.25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8</v>
      </c>
      <c r="N9" s="26">
        <f t="shared" si="3"/>
        <v>0.8</v>
      </c>
      <c r="O9" s="29" t="s">
        <v>3</v>
      </c>
      <c r="P9" s="26">
        <v>100</v>
      </c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40</v>
      </c>
      <c r="G10" s="10">
        <f t="shared" si="1"/>
        <v>2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40</v>
      </c>
      <c r="N10" s="26">
        <f t="shared" si="3"/>
        <v>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30</v>
      </c>
      <c r="E12" s="53" t="s">
        <v>53</v>
      </c>
      <c r="F12" s="54"/>
      <c r="G12" s="2">
        <f>SUM(G6:G11)</f>
        <v>31.799999999999997</v>
      </c>
      <c r="I12" s="55" t="s">
        <v>6</v>
      </c>
      <c r="J12" s="56"/>
      <c r="K12" s="34">
        <f>SUM(K6:K11)</f>
        <v>105</v>
      </c>
      <c r="L12" s="55" t="s">
        <v>55</v>
      </c>
      <c r="M12" s="56"/>
      <c r="N12" s="32">
        <f>SUM(N6:N11)</f>
        <v>115.95</v>
      </c>
      <c r="O12" s="33" t="s">
        <v>6</v>
      </c>
      <c r="P12" s="32">
        <f>SUM(P6:P11)</f>
        <v>161.9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61.8</v>
      </c>
      <c r="F13" s="58"/>
      <c r="G13" s="59"/>
      <c r="I13" s="68" t="s">
        <v>15</v>
      </c>
      <c r="J13" s="69"/>
      <c r="K13" s="69"/>
      <c r="L13" s="72">
        <f>K12+N12</f>
        <v>220.95</v>
      </c>
      <c r="M13" s="72"/>
      <c r="N13" s="72"/>
      <c r="O13" s="75" t="s">
        <v>14</v>
      </c>
      <c r="P13" s="76"/>
      <c r="Q13" s="76">
        <f>P12-R12</f>
        <v>159.15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61.8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220.95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5A8A-0128-4FDF-B7E6-A07235D8D4A3}">
  <dimension ref="B2:R28"/>
  <sheetViews>
    <sheetView topLeftCell="H1" zoomScaleNormal="100" workbookViewId="0">
      <selection activeCell="Q9" sqref="Q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0.4000000000000199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15</v>
      </c>
      <c r="G6" s="9">
        <f>E6*F6</f>
        <v>15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26</v>
      </c>
      <c r="N6" s="24">
        <f>L6*M6</f>
        <v>26</v>
      </c>
      <c r="O6" s="29" t="s">
        <v>16</v>
      </c>
      <c r="P6" s="26">
        <f>'[1]MIERCOLES 14-08-2024'!$E$31</f>
        <v>130.35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'[1]MIERCOLES 14-08-2024'!$I$21</f>
        <v>0</v>
      </c>
      <c r="Q7" s="29" t="s">
        <v>20</v>
      </c>
      <c r="R7" s="26">
        <v>161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11</v>
      </c>
      <c r="G8" s="10">
        <f t="shared" si="1"/>
        <v>2.75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10</v>
      </c>
      <c r="N8" s="26">
        <f t="shared" si="3"/>
        <v>2.5</v>
      </c>
      <c r="O8" s="29"/>
      <c r="P8" s="26"/>
      <c r="Q8" s="29" t="s">
        <v>80</v>
      </c>
      <c r="R8" s="26">
        <v>20.9</v>
      </c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9</v>
      </c>
      <c r="G9" s="10">
        <f t="shared" si="1"/>
        <v>0.9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8</v>
      </c>
      <c r="N9" s="26">
        <f t="shared" si="3"/>
        <v>0.8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46</v>
      </c>
      <c r="G10" s="10">
        <f t="shared" si="1"/>
        <v>2.3000000000000003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40</v>
      </c>
      <c r="N10" s="26">
        <f t="shared" si="3"/>
        <v>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95</v>
      </c>
      <c r="E12" s="53" t="s">
        <v>53</v>
      </c>
      <c r="F12" s="54"/>
      <c r="G12" s="2">
        <f>SUM(G6:G11)</f>
        <v>23.849999999999998</v>
      </c>
      <c r="I12" s="55" t="s">
        <v>6</v>
      </c>
      <c r="J12" s="56"/>
      <c r="K12" s="34">
        <f>SUM(K6:K11)</f>
        <v>30</v>
      </c>
      <c r="L12" s="55" t="s">
        <v>55</v>
      </c>
      <c r="M12" s="56"/>
      <c r="N12" s="32">
        <f>SUM(N6:N11)</f>
        <v>32.200000000000003</v>
      </c>
      <c r="O12" s="33" t="s">
        <v>6</v>
      </c>
      <c r="P12" s="32">
        <f>SUM(P6:P11)</f>
        <v>130.35</v>
      </c>
      <c r="Q12" s="33" t="s">
        <v>6</v>
      </c>
      <c r="R12" s="32">
        <f>SUM(R6:R11)</f>
        <v>187.4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118.85</v>
      </c>
      <c r="F13" s="58"/>
      <c r="G13" s="59"/>
      <c r="I13" s="68" t="s">
        <v>15</v>
      </c>
      <c r="J13" s="69"/>
      <c r="K13" s="69"/>
      <c r="L13" s="72">
        <f>K12+N12</f>
        <v>62.2</v>
      </c>
      <c r="M13" s="72"/>
      <c r="N13" s="72"/>
      <c r="O13" s="75" t="s">
        <v>14</v>
      </c>
      <c r="P13" s="76"/>
      <c r="Q13" s="76">
        <f>P12-R12</f>
        <v>-57.050000000000011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118.85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61.799999999999983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031A8-4A58-49A8-A36D-DDFE28A9F1F9}"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15</v>
      </c>
      <c r="G6" s="9">
        <f>E6*F6</f>
        <v>15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'[1]MARTES 13-08-2024'!$E$31</f>
        <v>25.2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'[1]MARTES 13-08-2024'!$I$21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5</v>
      </c>
      <c r="G8" s="10">
        <f t="shared" si="1"/>
        <v>1.25</v>
      </c>
      <c r="H8" s="15">
        <f>H7+H6</f>
        <v>172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11</v>
      </c>
      <c r="N8" s="26">
        <f t="shared" si="3"/>
        <v>2.75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9</v>
      </c>
      <c r="G9" s="10">
        <f t="shared" si="1"/>
        <v>0.9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9</v>
      </c>
      <c r="N9" s="26">
        <f t="shared" si="3"/>
        <v>0.9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47</v>
      </c>
      <c r="G10" s="10">
        <f t="shared" si="1"/>
        <v>2.35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46</v>
      </c>
      <c r="N10" s="26">
        <f t="shared" si="3"/>
        <v>2.3000000000000003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75</v>
      </c>
      <c r="E12" s="53" t="s">
        <v>53</v>
      </c>
      <c r="F12" s="54"/>
      <c r="G12" s="2">
        <f>SUM(G6:G11)</f>
        <v>21.4</v>
      </c>
      <c r="I12" s="55" t="s">
        <v>6</v>
      </c>
      <c r="J12" s="56"/>
      <c r="K12" s="34">
        <f>SUM(K6:K11)</f>
        <v>95</v>
      </c>
      <c r="L12" s="55" t="s">
        <v>55</v>
      </c>
      <c r="M12" s="56"/>
      <c r="N12" s="32">
        <f>SUM(N6:N11)</f>
        <v>23.849999999999998</v>
      </c>
      <c r="O12" s="33" t="s">
        <v>6</v>
      </c>
      <c r="P12" s="32">
        <f>SUM(P6:P11)</f>
        <v>25.2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96.4</v>
      </c>
      <c r="F13" s="58"/>
      <c r="G13" s="59"/>
      <c r="I13" s="68" t="s">
        <v>15</v>
      </c>
      <c r="J13" s="69"/>
      <c r="K13" s="69"/>
      <c r="L13" s="72">
        <f>K12+N12</f>
        <v>118.85</v>
      </c>
      <c r="M13" s="72"/>
      <c r="N13" s="72"/>
      <c r="O13" s="75" t="s">
        <v>14</v>
      </c>
      <c r="P13" s="76"/>
      <c r="Q13" s="76">
        <f>P12-R12</f>
        <v>22.45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96.4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118.85000000000001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97200-C22B-433B-98E2-99C6EE303AAB}"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16</v>
      </c>
      <c r="G6" s="9">
        <f>E6*F6</f>
        <v>16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'[1]LUNES 12-08-2024'!$E$31</f>
        <v>56.5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'[1]LUNES 12-08-2024'!$I$21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4</v>
      </c>
      <c r="G8" s="10">
        <f t="shared" si="1"/>
        <v>1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5</v>
      </c>
      <c r="N8" s="26">
        <f t="shared" si="3"/>
        <v>1.25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10</v>
      </c>
      <c r="G9" s="10">
        <f t="shared" si="1"/>
        <v>1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9</v>
      </c>
      <c r="N9" s="26">
        <f t="shared" si="3"/>
        <v>0.9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45</v>
      </c>
      <c r="G10" s="10">
        <f t="shared" si="1"/>
        <v>2.25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47</v>
      </c>
      <c r="N10" s="26">
        <f t="shared" si="3"/>
        <v>2.35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20</v>
      </c>
      <c r="E12" s="53" t="s">
        <v>53</v>
      </c>
      <c r="F12" s="54"/>
      <c r="G12" s="2">
        <f>SUM(G6:G11)</f>
        <v>22.65</v>
      </c>
      <c r="I12" s="55" t="s">
        <v>6</v>
      </c>
      <c r="J12" s="56"/>
      <c r="K12" s="34">
        <f>SUM(K6:K11)</f>
        <v>75</v>
      </c>
      <c r="L12" s="55" t="s">
        <v>55</v>
      </c>
      <c r="M12" s="56"/>
      <c r="N12" s="32">
        <f>SUM(N6:N11)</f>
        <v>21.4</v>
      </c>
      <c r="O12" s="33" t="s">
        <v>6</v>
      </c>
      <c r="P12" s="32">
        <f>SUM(P6:P11)</f>
        <v>56.5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42.65</v>
      </c>
      <c r="F13" s="58"/>
      <c r="G13" s="59"/>
      <c r="I13" s="68" t="s">
        <v>15</v>
      </c>
      <c r="J13" s="69"/>
      <c r="K13" s="69"/>
      <c r="L13" s="72">
        <f>K12+N12</f>
        <v>96.4</v>
      </c>
      <c r="M13" s="72"/>
      <c r="N13" s="72"/>
      <c r="O13" s="75" t="s">
        <v>14</v>
      </c>
      <c r="P13" s="76"/>
      <c r="Q13" s="76">
        <f>P12-R12</f>
        <v>53.75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42.65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96.4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5F6A2-DEDD-4BAF-87BF-714AC49E0866}"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16</v>
      </c>
      <c r="N6" s="24">
        <f>L6*M6</f>
        <v>16</v>
      </c>
      <c r="O6" s="29" t="s">
        <v>16</v>
      </c>
      <c r="P6" s="26">
        <f>'[1]VIERNES 09-08-2024'!$E$31</f>
        <v>18.75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</v>
      </c>
      <c r="N7" s="26">
        <f t="shared" ref="N7:N11" si="3">L7*M7</f>
        <v>2</v>
      </c>
      <c r="O7" s="29" t="s">
        <v>18</v>
      </c>
      <c r="P7" s="26">
        <f>'[1]VIERNES 09-08-2024'!$I$21</f>
        <v>0</v>
      </c>
      <c r="Q7" s="29" t="s">
        <v>20</v>
      </c>
      <c r="R7" s="26">
        <v>360</v>
      </c>
    </row>
    <row r="8" spans="2:18" ht="24" customHeight="1" x14ac:dyDescent="0.25">
      <c r="B8" s="4">
        <v>20</v>
      </c>
      <c r="C8" s="7">
        <v>18</v>
      </c>
      <c r="D8" s="10">
        <f t="shared" si="0"/>
        <v>360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4</v>
      </c>
      <c r="N8" s="26">
        <f t="shared" si="3"/>
        <v>1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10</v>
      </c>
      <c r="N9" s="26">
        <f t="shared" si="3"/>
        <v>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48</v>
      </c>
      <c r="G10" s="10">
        <f t="shared" si="1"/>
        <v>2.4000000000000004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45</v>
      </c>
      <c r="N10" s="26">
        <f t="shared" si="3"/>
        <v>2.25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385</v>
      </c>
      <c r="E12" s="53" t="s">
        <v>53</v>
      </c>
      <c r="F12" s="54"/>
      <c r="G12" s="2">
        <f>SUM(G6:G11)</f>
        <v>4.4000000000000004</v>
      </c>
      <c r="I12" s="55" t="s">
        <v>6</v>
      </c>
      <c r="J12" s="56"/>
      <c r="K12" s="34">
        <f>SUM(K6:K11)</f>
        <v>20</v>
      </c>
      <c r="L12" s="55" t="s">
        <v>55</v>
      </c>
      <c r="M12" s="56"/>
      <c r="N12" s="32">
        <f>SUM(N6:N11)</f>
        <v>22.65</v>
      </c>
      <c r="O12" s="33" t="s">
        <v>6</v>
      </c>
      <c r="P12" s="32">
        <f>SUM(P6:P11)</f>
        <v>18.75</v>
      </c>
      <c r="Q12" s="33" t="s">
        <v>6</v>
      </c>
      <c r="R12" s="32">
        <f>SUM(R6:R11)</f>
        <v>365.5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389.4</v>
      </c>
      <c r="F13" s="58"/>
      <c r="G13" s="59"/>
      <c r="I13" s="68" t="s">
        <v>15</v>
      </c>
      <c r="J13" s="69"/>
      <c r="K13" s="69"/>
      <c r="L13" s="72">
        <f>K12+N12</f>
        <v>42.65</v>
      </c>
      <c r="M13" s="72"/>
      <c r="N13" s="72"/>
      <c r="O13" s="75" t="s">
        <v>14</v>
      </c>
      <c r="P13" s="76"/>
      <c r="Q13" s="76">
        <f>P12-R12</f>
        <v>-346.75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389.4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42.649999999999977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64409-4ED4-42AE-9E39-EBA2EF73CBBC}">
  <dimension ref="B2:R28"/>
  <sheetViews>
    <sheetView topLeftCell="H1" zoomScaleNormal="100" workbookViewId="0">
      <selection activeCell="J11" sqref="J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25</v>
      </c>
      <c r="G6" s="9">
        <f>E6*F6</f>
        <v>25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17</v>
      </c>
      <c r="N6" s="24">
        <f>L6*M6</f>
        <v>17</v>
      </c>
      <c r="O6" s="29" t="s">
        <v>16</v>
      </c>
      <c r="P6" s="26">
        <f>'[1]VIERNES 27-09-2024'!$E$31</f>
        <v>127.85000000000001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12</v>
      </c>
      <c r="G7" s="10">
        <f t="shared" ref="G7:G11" si="1">E7*F7</f>
        <v>6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10</v>
      </c>
      <c r="N7" s="26">
        <f t="shared" ref="N7:N11" si="3">L7*M7</f>
        <v>5</v>
      </c>
      <c r="O7" s="29" t="s">
        <v>18</v>
      </c>
      <c r="P7" s="26">
        <f>'[1]VIERNES 27-09-2024'!$I$21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10</v>
      </c>
      <c r="D8" s="10">
        <f t="shared" si="0"/>
        <v>200</v>
      </c>
      <c r="E8" s="12">
        <v>0.25</v>
      </c>
      <c r="F8" s="7">
        <v>5</v>
      </c>
      <c r="G8" s="10">
        <f t="shared" si="1"/>
        <v>1.25</v>
      </c>
      <c r="H8" s="15">
        <f>H7+H6</f>
        <v>172</v>
      </c>
      <c r="I8" s="19">
        <v>20</v>
      </c>
      <c r="J8" s="25">
        <v>11</v>
      </c>
      <c r="K8" s="26">
        <f t="shared" si="2"/>
        <v>220</v>
      </c>
      <c r="L8" s="20">
        <v>0.25</v>
      </c>
      <c r="M8" s="25">
        <v>4</v>
      </c>
      <c r="N8" s="26">
        <f t="shared" si="3"/>
        <v>1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17</v>
      </c>
      <c r="G9" s="10">
        <f t="shared" si="1"/>
        <v>1.7000000000000002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13</v>
      </c>
      <c r="N9" s="26">
        <f t="shared" si="3"/>
        <v>1.3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44</v>
      </c>
      <c r="G10" s="10">
        <f t="shared" si="1"/>
        <v>2.2000000000000002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39</v>
      </c>
      <c r="N10" s="26">
        <f t="shared" si="3"/>
        <v>1.9500000000000002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54</v>
      </c>
      <c r="G11" s="11">
        <f t="shared" si="1"/>
        <v>0.54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54</v>
      </c>
      <c r="N11" s="28">
        <f t="shared" si="3"/>
        <v>0.54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210</v>
      </c>
      <c r="E12" s="53" t="s">
        <v>53</v>
      </c>
      <c r="F12" s="54"/>
      <c r="G12" s="2">
        <f>SUM(G6:G11)</f>
        <v>36.690000000000005</v>
      </c>
      <c r="I12" s="55" t="s">
        <v>6</v>
      </c>
      <c r="J12" s="56"/>
      <c r="K12" s="34">
        <f>SUM(K6:K11)</f>
        <v>260</v>
      </c>
      <c r="L12" s="55" t="s">
        <v>55</v>
      </c>
      <c r="M12" s="56"/>
      <c r="N12" s="32">
        <f>SUM(N6:N11)</f>
        <v>26.79</v>
      </c>
      <c r="O12" s="33" t="s">
        <v>6</v>
      </c>
      <c r="P12" s="32">
        <f>SUM(P6:P11)</f>
        <v>127.85000000000001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246.69</v>
      </c>
      <c r="F13" s="58"/>
      <c r="G13" s="59"/>
      <c r="I13" s="68" t="s">
        <v>15</v>
      </c>
      <c r="J13" s="69"/>
      <c r="K13" s="69"/>
      <c r="L13" s="72">
        <f>K12+N12</f>
        <v>286.79000000000002</v>
      </c>
      <c r="M13" s="72"/>
      <c r="N13" s="72"/>
      <c r="O13" s="75" t="s">
        <v>14</v>
      </c>
      <c r="P13" s="76"/>
      <c r="Q13" s="76">
        <f>P12-R12</f>
        <v>40.100000000000009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246.69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286.79000000000002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3794-A40B-4DAC-91DF-A9F4A64768F6}">
  <dimension ref="B2:R28"/>
  <sheetViews>
    <sheetView topLeftCell="H1" zoomScaleNormal="100" workbookViewId="0">
      <selection activeCell="J9" sqref="J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5</v>
      </c>
      <c r="G6" s="9">
        <f>E6*F6</f>
        <v>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'[1]JUEVES 08-08-2024'!$E$31</f>
        <v>82.8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'[1]JUEVES 08-08-2024'!$I$21</f>
        <v>0</v>
      </c>
      <c r="Q7" s="29"/>
      <c r="R7" s="26"/>
    </row>
    <row r="8" spans="2:18" ht="24" customHeight="1" x14ac:dyDescent="0.25">
      <c r="B8" s="4">
        <v>20</v>
      </c>
      <c r="C8" s="7">
        <v>12</v>
      </c>
      <c r="D8" s="10">
        <f t="shared" si="0"/>
        <v>240</v>
      </c>
      <c r="E8" s="12">
        <v>0.25</v>
      </c>
      <c r="F8" s="7">
        <v>1</v>
      </c>
      <c r="G8" s="10">
        <f t="shared" si="1"/>
        <v>0.25</v>
      </c>
      <c r="H8" s="15">
        <f>H7+H6</f>
        <v>172</v>
      </c>
      <c r="I8" s="19">
        <v>20</v>
      </c>
      <c r="J8" s="25">
        <v>18</v>
      </c>
      <c r="K8" s="26">
        <f t="shared" si="2"/>
        <v>360</v>
      </c>
      <c r="L8" s="20">
        <v>0.25</v>
      </c>
      <c r="M8" s="25">
        <v>0</v>
      </c>
      <c r="N8" s="26">
        <f t="shared" si="3"/>
        <v>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11</v>
      </c>
      <c r="G9" s="10">
        <f t="shared" si="1"/>
        <v>1.1000000000000001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53</v>
      </c>
      <c r="G10" s="10">
        <f t="shared" si="1"/>
        <v>2.6500000000000004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48</v>
      </c>
      <c r="N10" s="26">
        <f t="shared" si="3"/>
        <v>2.4000000000000004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35</v>
      </c>
      <c r="G11" s="11">
        <f t="shared" si="1"/>
        <v>0.35000000000000003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300</v>
      </c>
      <c r="E12" s="53" t="s">
        <v>53</v>
      </c>
      <c r="F12" s="54"/>
      <c r="G12" s="2">
        <f>SUM(G6:G11)</f>
        <v>9.35</v>
      </c>
      <c r="I12" s="55" t="s">
        <v>6</v>
      </c>
      <c r="J12" s="56"/>
      <c r="K12" s="34">
        <f>SUM(K6:K11)</f>
        <v>385</v>
      </c>
      <c r="L12" s="55" t="s">
        <v>55</v>
      </c>
      <c r="M12" s="56"/>
      <c r="N12" s="32">
        <f>SUM(N6:N11)</f>
        <v>4.4000000000000004</v>
      </c>
      <c r="O12" s="33" t="s">
        <v>6</v>
      </c>
      <c r="P12" s="32">
        <f>SUM(P6:P11)</f>
        <v>82.8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309.35000000000002</v>
      </c>
      <c r="F13" s="58"/>
      <c r="G13" s="59"/>
      <c r="I13" s="68" t="s">
        <v>15</v>
      </c>
      <c r="J13" s="69"/>
      <c r="K13" s="69"/>
      <c r="L13" s="72">
        <f>K12+N12</f>
        <v>389.4</v>
      </c>
      <c r="M13" s="72"/>
      <c r="N13" s="72"/>
      <c r="O13" s="75" t="s">
        <v>14</v>
      </c>
      <c r="P13" s="76"/>
      <c r="Q13" s="76">
        <f>P12-R12</f>
        <v>80.05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309.35000000000002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389.40000000000003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FD6B-9586-4521-A51C-C6867D7E6D36}">
  <dimension ref="B2:R28"/>
  <sheetViews>
    <sheetView topLeftCell="H1" zoomScaleNormal="100" workbookViewId="0">
      <selection activeCell="I12" sqref="I12:J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22</v>
      </c>
      <c r="G6" s="9">
        <f>E6*F6</f>
        <v>22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5</v>
      </c>
      <c r="N6" s="24">
        <f>L6*M6</f>
        <v>5</v>
      </c>
      <c r="O6" s="29" t="s">
        <v>16</v>
      </c>
      <c r="P6" s="26">
        <f>'[1]MIERCOLES 07-08-2024'!$E$31</f>
        <v>85.9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07-08-2024'!$I$21</f>
        <v>0</v>
      </c>
      <c r="Q7" s="29"/>
      <c r="R7" s="26"/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8</v>
      </c>
      <c r="G8" s="10">
        <f t="shared" si="1"/>
        <v>2</v>
      </c>
      <c r="H8" s="15">
        <f>H7+H6</f>
        <v>172</v>
      </c>
      <c r="I8" s="19">
        <v>20</v>
      </c>
      <c r="J8" s="25">
        <v>12</v>
      </c>
      <c r="K8" s="26">
        <f t="shared" si="2"/>
        <v>240</v>
      </c>
      <c r="L8" s="20">
        <v>0.25</v>
      </c>
      <c r="M8" s="25">
        <v>1</v>
      </c>
      <c r="N8" s="26">
        <f t="shared" si="3"/>
        <v>0.25</v>
      </c>
      <c r="O8" s="29" t="s">
        <v>79</v>
      </c>
      <c r="P8" s="26">
        <v>76.400000000000006</v>
      </c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12</v>
      </c>
      <c r="G9" s="10">
        <f t="shared" si="1"/>
        <v>1.2000000000000002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11</v>
      </c>
      <c r="N9" s="26">
        <f t="shared" si="3"/>
        <v>1.1000000000000001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65</v>
      </c>
      <c r="G10" s="10">
        <f t="shared" si="1"/>
        <v>3.25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53</v>
      </c>
      <c r="N10" s="26">
        <f t="shared" si="3"/>
        <v>2.6500000000000004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35</v>
      </c>
      <c r="G11" s="11">
        <f t="shared" si="1"/>
        <v>0.35000000000000003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35</v>
      </c>
      <c r="N11" s="28">
        <f t="shared" si="3"/>
        <v>0.35000000000000003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120</v>
      </c>
      <c r="E12" s="53" t="s">
        <v>53</v>
      </c>
      <c r="F12" s="54"/>
      <c r="G12" s="2">
        <f>SUM(G6:G11)</f>
        <v>29.8</v>
      </c>
      <c r="I12" s="55" t="s">
        <v>6</v>
      </c>
      <c r="J12" s="56"/>
      <c r="K12" s="34">
        <f>SUM(K6:K11)</f>
        <v>300</v>
      </c>
      <c r="L12" s="55" t="s">
        <v>55</v>
      </c>
      <c r="M12" s="56"/>
      <c r="N12" s="32">
        <f>SUM(N6:N11)</f>
        <v>9.35</v>
      </c>
      <c r="O12" s="33" t="s">
        <v>6</v>
      </c>
      <c r="P12" s="32">
        <f>SUM(P6:P11)</f>
        <v>162.30000000000001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149.80000000000001</v>
      </c>
      <c r="F13" s="58"/>
      <c r="G13" s="59"/>
      <c r="I13" s="68" t="s">
        <v>15</v>
      </c>
      <c r="J13" s="69"/>
      <c r="K13" s="69"/>
      <c r="L13" s="72">
        <f>K12+N12</f>
        <v>309.35000000000002</v>
      </c>
      <c r="M13" s="72"/>
      <c r="N13" s="72"/>
      <c r="O13" s="75" t="s">
        <v>14</v>
      </c>
      <c r="P13" s="76"/>
      <c r="Q13" s="76">
        <f>P12-R12</f>
        <v>159.55000000000001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149.80000000000001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309.35000000000002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F6-D3F6-459C-827A-32C2C9B9D517}"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27</v>
      </c>
      <c r="G6" s="9">
        <f>E6*F6</f>
        <v>27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22</v>
      </c>
      <c r="N6" s="24">
        <f>L6*M6</f>
        <v>22</v>
      </c>
      <c r="O6" s="29" t="s">
        <v>16</v>
      </c>
      <c r="P6" s="26">
        <f>'[1]MARTES 06-08-2024'!$E$31</f>
        <v>86.6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'[1]MARTES 06-08-2024'!$I$21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6</v>
      </c>
      <c r="G8" s="10">
        <f t="shared" si="1"/>
        <v>1.5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8</v>
      </c>
      <c r="N8" s="26">
        <f t="shared" si="3"/>
        <v>2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16</v>
      </c>
      <c r="G9" s="10">
        <f t="shared" si="1"/>
        <v>1.6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12</v>
      </c>
      <c r="N9" s="26">
        <f t="shared" si="3"/>
        <v>1.2000000000000002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70</v>
      </c>
      <c r="G10" s="10">
        <f t="shared" si="1"/>
        <v>3.5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65</v>
      </c>
      <c r="N10" s="26">
        <f t="shared" si="3"/>
        <v>3.25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35</v>
      </c>
      <c r="G11" s="11">
        <f t="shared" si="1"/>
        <v>0.35000000000000003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35</v>
      </c>
      <c r="N11" s="28">
        <f t="shared" si="3"/>
        <v>0.35000000000000003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30</v>
      </c>
      <c r="E12" s="53" t="s">
        <v>53</v>
      </c>
      <c r="F12" s="54"/>
      <c r="G12" s="2">
        <f>SUM(G6:G11)</f>
        <v>35.950000000000003</v>
      </c>
      <c r="I12" s="55" t="s">
        <v>6</v>
      </c>
      <c r="J12" s="56"/>
      <c r="K12" s="34">
        <f>SUM(K6:K11)</f>
        <v>120</v>
      </c>
      <c r="L12" s="55" t="s">
        <v>55</v>
      </c>
      <c r="M12" s="56"/>
      <c r="N12" s="32">
        <f>SUM(N6:N11)</f>
        <v>29.8</v>
      </c>
      <c r="O12" s="33" t="s">
        <v>6</v>
      </c>
      <c r="P12" s="32">
        <f>SUM(P6:P11)</f>
        <v>86.6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65.95</v>
      </c>
      <c r="F13" s="58"/>
      <c r="G13" s="59"/>
      <c r="I13" s="68" t="s">
        <v>15</v>
      </c>
      <c r="J13" s="69"/>
      <c r="K13" s="69"/>
      <c r="L13" s="72">
        <f>K12+N12</f>
        <v>149.80000000000001</v>
      </c>
      <c r="M13" s="72"/>
      <c r="N13" s="72"/>
      <c r="O13" s="75" t="s">
        <v>14</v>
      </c>
      <c r="P13" s="76"/>
      <c r="Q13" s="76">
        <f>P12-R12</f>
        <v>83.85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65.95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149.80000000000001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0D1F3-71D7-4CFF-842D-661BF26E71CE}"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27</v>
      </c>
      <c r="N6" s="24">
        <f>L6*M6</f>
        <v>27</v>
      </c>
      <c r="O6" s="29" t="s">
        <v>16</v>
      </c>
      <c r="P6" s="26">
        <f>'[1]LUNES 05-08-2024'!$E$31</f>
        <v>58.4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</v>
      </c>
      <c r="N7" s="26">
        <f t="shared" ref="N7:N11" si="3">L7*M7</f>
        <v>2</v>
      </c>
      <c r="O7" s="29" t="s">
        <v>18</v>
      </c>
      <c r="P7" s="26">
        <f>'[1]LUNES 05-08-2024'!$I$21</f>
        <v>0</v>
      </c>
      <c r="Q7" s="29" t="s">
        <v>78</v>
      </c>
      <c r="R7" s="26">
        <v>0.5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6</v>
      </c>
      <c r="N8" s="26">
        <f t="shared" si="3"/>
        <v>1.5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10</v>
      </c>
      <c r="G9" s="10">
        <f t="shared" si="1"/>
        <v>1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16</v>
      </c>
      <c r="N9" s="26">
        <f t="shared" si="3"/>
        <v>1.6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69</v>
      </c>
      <c r="G10" s="10">
        <f t="shared" si="1"/>
        <v>3.45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70</v>
      </c>
      <c r="N10" s="26">
        <f t="shared" si="3"/>
        <v>3.5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35</v>
      </c>
      <c r="G11" s="11">
        <f t="shared" si="1"/>
        <v>0.35000000000000003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35</v>
      </c>
      <c r="N11" s="28">
        <f t="shared" si="3"/>
        <v>0.35000000000000003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5</v>
      </c>
      <c r="E12" s="53" t="s">
        <v>53</v>
      </c>
      <c r="F12" s="54"/>
      <c r="G12" s="2">
        <f>SUM(G6:G11)</f>
        <v>5.8</v>
      </c>
      <c r="I12" s="55" t="s">
        <v>6</v>
      </c>
      <c r="J12" s="56"/>
      <c r="K12" s="34">
        <f>SUM(K6:K11)</f>
        <v>30</v>
      </c>
      <c r="L12" s="55" t="s">
        <v>55</v>
      </c>
      <c r="M12" s="56"/>
      <c r="N12" s="32">
        <f>SUM(N6:N11)</f>
        <v>35.950000000000003</v>
      </c>
      <c r="O12" s="33" t="s">
        <v>6</v>
      </c>
      <c r="P12" s="32">
        <f>SUM(P6:P11)</f>
        <v>58.4</v>
      </c>
      <c r="Q12" s="33" t="s">
        <v>6</v>
      </c>
      <c r="R12" s="32">
        <f>SUM(R6:R11)</f>
        <v>3.25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10.8</v>
      </c>
      <c r="F13" s="58"/>
      <c r="G13" s="59"/>
      <c r="I13" s="68" t="s">
        <v>15</v>
      </c>
      <c r="J13" s="69"/>
      <c r="K13" s="69"/>
      <c r="L13" s="72">
        <f>K12+N12</f>
        <v>65.95</v>
      </c>
      <c r="M13" s="72"/>
      <c r="N13" s="72"/>
      <c r="O13" s="75" t="s">
        <v>14</v>
      </c>
      <c r="P13" s="76"/>
      <c r="Q13" s="76">
        <f>P12-R12</f>
        <v>55.15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10.8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65.95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7AD8-40DF-43F0-B09F-E98E5ADBBB5C}">
  <dimension ref="B2:R28"/>
  <sheetViews>
    <sheetView topLeftCell="H1" zoomScaleNormal="100" workbookViewId="0">
      <selection activeCell="M6" sqref="M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4.6185277824406512E-14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'[1]VIERNES 02-08-2024'!$E$31</f>
        <v>11.5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'[1]VIERNES 02-08-2024'!$I$21</f>
        <v>0</v>
      </c>
      <c r="Q7" s="29" t="s">
        <v>77</v>
      </c>
      <c r="R7" s="26">
        <v>750</v>
      </c>
    </row>
    <row r="8" spans="2:18" ht="24" customHeight="1" x14ac:dyDescent="0.25">
      <c r="B8" s="4">
        <v>20</v>
      </c>
      <c r="C8" s="7">
        <v>38</v>
      </c>
      <c r="D8" s="10">
        <f t="shared" si="0"/>
        <v>760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0</v>
      </c>
      <c r="N8" s="26">
        <f t="shared" si="3"/>
        <v>0</v>
      </c>
      <c r="O8" s="29"/>
      <c r="P8" s="26"/>
      <c r="Q8" s="29" t="s">
        <v>21</v>
      </c>
      <c r="R8" s="26">
        <v>85</v>
      </c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32</v>
      </c>
      <c r="G9" s="10">
        <f t="shared" si="1"/>
        <v>3.2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10</v>
      </c>
      <c r="N9" s="26">
        <f t="shared" si="3"/>
        <v>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70</v>
      </c>
      <c r="G10" s="10">
        <f t="shared" si="1"/>
        <v>3.5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69</v>
      </c>
      <c r="N10" s="26">
        <f t="shared" si="3"/>
        <v>3.45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35</v>
      </c>
      <c r="G11" s="11">
        <f t="shared" si="1"/>
        <v>0.35000000000000003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35</v>
      </c>
      <c r="N11" s="28">
        <f t="shared" si="3"/>
        <v>0.35000000000000003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830</v>
      </c>
      <c r="E12" s="53" t="s">
        <v>53</v>
      </c>
      <c r="F12" s="54"/>
      <c r="G12" s="2">
        <f>SUM(G6:G11)</f>
        <v>7.05</v>
      </c>
      <c r="I12" s="55" t="s">
        <v>6</v>
      </c>
      <c r="J12" s="56"/>
      <c r="K12" s="34">
        <f>SUM(K6:K11)</f>
        <v>5</v>
      </c>
      <c r="L12" s="55" t="s">
        <v>55</v>
      </c>
      <c r="M12" s="56"/>
      <c r="N12" s="32">
        <f>SUM(N6:N11)</f>
        <v>5.8</v>
      </c>
      <c r="O12" s="33" t="s">
        <v>6</v>
      </c>
      <c r="P12" s="32">
        <f>SUM(P6:P11)</f>
        <v>11.5</v>
      </c>
      <c r="Q12" s="33" t="s">
        <v>6</v>
      </c>
      <c r="R12" s="32">
        <f>SUM(R6:R11)</f>
        <v>837.75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837.05</v>
      </c>
      <c r="F13" s="58"/>
      <c r="G13" s="59"/>
      <c r="I13" s="68" t="s">
        <v>15</v>
      </c>
      <c r="J13" s="69"/>
      <c r="K13" s="69"/>
      <c r="L13" s="72">
        <f>K12+N12</f>
        <v>10.8</v>
      </c>
      <c r="M13" s="72"/>
      <c r="N13" s="72"/>
      <c r="O13" s="75" t="s">
        <v>14</v>
      </c>
      <c r="P13" s="76"/>
      <c r="Q13" s="76">
        <f>P12-R12</f>
        <v>-826.25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837.05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10.799999999999955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2D6DC-2237-4DF3-875A-64C8FB230F7D}"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'[1]JUEVES 01-08-2024'!$E$31</f>
        <v>25.1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'[1]JUEVES 01-08-2024'!$I$21</f>
        <v>0</v>
      </c>
      <c r="Q7" s="29"/>
      <c r="R7" s="26"/>
    </row>
    <row r="8" spans="2:18" ht="24" customHeight="1" x14ac:dyDescent="0.25">
      <c r="B8" s="4">
        <v>20</v>
      </c>
      <c r="C8" s="7">
        <v>37</v>
      </c>
      <c r="D8" s="10">
        <f t="shared" si="0"/>
        <v>740</v>
      </c>
      <c r="E8" s="12">
        <v>0.25</v>
      </c>
      <c r="F8" s="7">
        <v>3</v>
      </c>
      <c r="G8" s="10">
        <f t="shared" si="1"/>
        <v>0.75</v>
      </c>
      <c r="H8" s="15">
        <f>H7+H6</f>
        <v>172</v>
      </c>
      <c r="I8" s="19">
        <v>20</v>
      </c>
      <c r="J8" s="25">
        <v>38</v>
      </c>
      <c r="K8" s="26">
        <f t="shared" si="2"/>
        <v>760</v>
      </c>
      <c r="L8" s="20">
        <v>0.25</v>
      </c>
      <c r="M8" s="25">
        <v>0</v>
      </c>
      <c r="N8" s="26">
        <f t="shared" si="3"/>
        <v>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6</v>
      </c>
      <c r="D9" s="10">
        <f t="shared" si="0"/>
        <v>60</v>
      </c>
      <c r="E9" s="12">
        <v>0.1</v>
      </c>
      <c r="F9" s="7">
        <v>37</v>
      </c>
      <c r="G9" s="10">
        <f t="shared" si="1"/>
        <v>3.7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32</v>
      </c>
      <c r="N9" s="26">
        <f t="shared" si="3"/>
        <v>3.2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58</v>
      </c>
      <c r="G10" s="10">
        <f t="shared" si="1"/>
        <v>2.9000000000000004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70</v>
      </c>
      <c r="N10" s="26">
        <f t="shared" si="3"/>
        <v>3.5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35</v>
      </c>
      <c r="G11" s="11">
        <f t="shared" si="1"/>
        <v>0.35000000000000003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35</v>
      </c>
      <c r="N11" s="28">
        <f t="shared" si="3"/>
        <v>0.35000000000000003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805</v>
      </c>
      <c r="E12" s="53" t="s">
        <v>53</v>
      </c>
      <c r="F12" s="54"/>
      <c r="G12" s="2">
        <f>SUM(G6:G11)</f>
        <v>9.7000000000000011</v>
      </c>
      <c r="I12" s="55" t="s">
        <v>6</v>
      </c>
      <c r="J12" s="56"/>
      <c r="K12" s="34">
        <f>SUM(K6:K11)</f>
        <v>830</v>
      </c>
      <c r="L12" s="55" t="s">
        <v>55</v>
      </c>
      <c r="M12" s="56"/>
      <c r="N12" s="32">
        <f>SUM(N6:N11)</f>
        <v>7.05</v>
      </c>
      <c r="O12" s="33" t="s">
        <v>6</v>
      </c>
      <c r="P12" s="32">
        <f>SUM(P6:P11)</f>
        <v>25.1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814.7</v>
      </c>
      <c r="F13" s="58"/>
      <c r="G13" s="59"/>
      <c r="I13" s="68" t="s">
        <v>15</v>
      </c>
      <c r="J13" s="69"/>
      <c r="K13" s="69"/>
      <c r="L13" s="72">
        <f>K12+N12</f>
        <v>837.05</v>
      </c>
      <c r="M13" s="72"/>
      <c r="N13" s="72"/>
      <c r="O13" s="75" t="s">
        <v>14</v>
      </c>
      <c r="P13" s="76"/>
      <c r="Q13" s="76">
        <f>P12-R12</f>
        <v>22.35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814.7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837.05000000000007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E56EA-5A57-4E10-9CE3-4F120701BBA8}"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</v>
      </c>
      <c r="G6" s="9">
        <f>E6*F6</f>
        <v>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'[1]MIERCOLES 31-07-2024'!$E$31</f>
        <v>68.36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</v>
      </c>
      <c r="G7" s="10">
        <f t="shared" ref="G7:G11" si="1">E7*F7</f>
        <v>3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31-07-2024'!$I$21</f>
        <v>0</v>
      </c>
      <c r="Q7" s="29"/>
      <c r="R7" s="26"/>
    </row>
    <row r="8" spans="2:18" ht="24" customHeight="1" x14ac:dyDescent="0.25">
      <c r="B8" s="4">
        <v>20</v>
      </c>
      <c r="C8" s="7">
        <v>33</v>
      </c>
      <c r="D8" s="10">
        <f t="shared" si="0"/>
        <v>660</v>
      </c>
      <c r="E8" s="12">
        <v>0.25</v>
      </c>
      <c r="F8" s="7">
        <v>2</v>
      </c>
      <c r="G8" s="10">
        <f t="shared" si="1"/>
        <v>0.5</v>
      </c>
      <c r="H8" s="15">
        <f>H7+H6</f>
        <v>172</v>
      </c>
      <c r="I8" s="19">
        <v>20</v>
      </c>
      <c r="J8" s="25">
        <v>37</v>
      </c>
      <c r="K8" s="26">
        <f t="shared" si="2"/>
        <v>740</v>
      </c>
      <c r="L8" s="20">
        <v>0.25</v>
      </c>
      <c r="M8" s="25">
        <v>3</v>
      </c>
      <c r="N8" s="26">
        <f t="shared" si="3"/>
        <v>0.75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42</v>
      </c>
      <c r="G9" s="10">
        <f t="shared" si="1"/>
        <v>4.2</v>
      </c>
      <c r="I9" s="19">
        <v>10</v>
      </c>
      <c r="J9" s="25">
        <v>6</v>
      </c>
      <c r="K9" s="26">
        <f t="shared" si="2"/>
        <v>60</v>
      </c>
      <c r="L9" s="20">
        <v>0.1</v>
      </c>
      <c r="M9" s="25">
        <v>37</v>
      </c>
      <c r="N9" s="26">
        <f t="shared" si="3"/>
        <v>3.7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61</v>
      </c>
      <c r="G10" s="10">
        <f t="shared" si="1"/>
        <v>3.0500000000000003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58</v>
      </c>
      <c r="N10" s="26">
        <f t="shared" si="3"/>
        <v>2.9000000000000004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34</v>
      </c>
      <c r="G11" s="11">
        <f t="shared" si="1"/>
        <v>0.34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35</v>
      </c>
      <c r="N11" s="28">
        <f t="shared" si="3"/>
        <v>0.35000000000000003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735</v>
      </c>
      <c r="E12" s="53" t="s">
        <v>53</v>
      </c>
      <c r="F12" s="54"/>
      <c r="G12" s="2">
        <f>SUM(G6:G11)</f>
        <v>14.09</v>
      </c>
      <c r="I12" s="55" t="s">
        <v>6</v>
      </c>
      <c r="J12" s="56"/>
      <c r="K12" s="34">
        <f>SUM(K6:K11)</f>
        <v>805</v>
      </c>
      <c r="L12" s="55" t="s">
        <v>55</v>
      </c>
      <c r="M12" s="56"/>
      <c r="N12" s="32">
        <f>SUM(N6:N11)</f>
        <v>9.7000000000000011</v>
      </c>
      <c r="O12" s="33" t="s">
        <v>6</v>
      </c>
      <c r="P12" s="32">
        <f>SUM(P6:P11)</f>
        <v>68.36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749.09</v>
      </c>
      <c r="F13" s="58"/>
      <c r="G13" s="59"/>
      <c r="I13" s="68" t="s">
        <v>15</v>
      </c>
      <c r="J13" s="69"/>
      <c r="K13" s="69"/>
      <c r="L13" s="72">
        <f>K12+N12</f>
        <v>814.7</v>
      </c>
      <c r="M13" s="72"/>
      <c r="N13" s="72"/>
      <c r="O13" s="75" t="s">
        <v>14</v>
      </c>
      <c r="P13" s="76"/>
      <c r="Q13" s="76">
        <f>P12-R12</f>
        <v>65.61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749.09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814.7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72DB0-0BEF-497F-A42D-EE5261F960B3}">
  <dimension ref="B2:R28"/>
  <sheetViews>
    <sheetView topLeftCell="H1" zoomScaleNormal="100" workbookViewId="0">
      <selection activeCell="M6" sqref="M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17</v>
      </c>
      <c r="G6" s="9">
        <f>E6*F6</f>
        <v>17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</v>
      </c>
      <c r="N6" s="24">
        <f>L6*M6</f>
        <v>3</v>
      </c>
      <c r="O6" s="29" t="s">
        <v>16</v>
      </c>
      <c r="P6" s="26">
        <f>'[1]MARTES 30-07-2024'!$E$31</f>
        <v>48.18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7</v>
      </c>
      <c r="G7" s="10">
        <f t="shared" ref="G7:G11" si="1">E7*F7</f>
        <v>3.5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</v>
      </c>
      <c r="N7" s="26">
        <f t="shared" ref="N7:N11" si="3">L7*M7</f>
        <v>3</v>
      </c>
      <c r="O7" s="29" t="s">
        <v>18</v>
      </c>
      <c r="P7" s="26">
        <f>'[1]MARTES 30-07-2024'!$I$21</f>
        <v>0</v>
      </c>
      <c r="Q7" s="29"/>
      <c r="R7" s="26"/>
    </row>
    <row r="8" spans="2:18" ht="24" customHeight="1" x14ac:dyDescent="0.25">
      <c r="B8" s="4">
        <v>20</v>
      </c>
      <c r="C8" s="7">
        <v>26</v>
      </c>
      <c r="D8" s="10">
        <f t="shared" si="0"/>
        <v>520</v>
      </c>
      <c r="E8" s="12">
        <v>0.25</v>
      </c>
      <c r="F8" s="7">
        <v>3</v>
      </c>
      <c r="G8" s="10">
        <f t="shared" si="1"/>
        <v>0.75</v>
      </c>
      <c r="H8" s="15">
        <f>H7+H6</f>
        <v>172</v>
      </c>
      <c r="I8" s="19">
        <v>20</v>
      </c>
      <c r="J8" s="25">
        <v>33</v>
      </c>
      <c r="K8" s="26">
        <f t="shared" si="2"/>
        <v>660</v>
      </c>
      <c r="L8" s="20">
        <v>0.25</v>
      </c>
      <c r="M8" s="25">
        <v>2</v>
      </c>
      <c r="N8" s="26">
        <f t="shared" si="3"/>
        <v>0.5</v>
      </c>
      <c r="O8" s="29" t="s">
        <v>67</v>
      </c>
      <c r="P8" s="26">
        <v>50</v>
      </c>
      <c r="Q8" s="29"/>
      <c r="R8" s="26"/>
    </row>
    <row r="9" spans="2:18" ht="24" customHeight="1" x14ac:dyDescent="0.25">
      <c r="B9" s="4">
        <v>10</v>
      </c>
      <c r="C9" s="7">
        <v>10</v>
      </c>
      <c r="D9" s="10">
        <f t="shared" si="0"/>
        <v>100</v>
      </c>
      <c r="E9" s="12">
        <v>0.1</v>
      </c>
      <c r="F9" s="7">
        <v>44</v>
      </c>
      <c r="G9" s="10">
        <f t="shared" si="1"/>
        <v>4.4000000000000004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42</v>
      </c>
      <c r="N9" s="26">
        <f t="shared" si="3"/>
        <v>4.2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53</v>
      </c>
      <c r="G10" s="10">
        <f t="shared" si="1"/>
        <v>2.6500000000000004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61</v>
      </c>
      <c r="N10" s="26">
        <f t="shared" si="3"/>
        <v>3.0500000000000003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36</v>
      </c>
      <c r="G11" s="11">
        <f t="shared" si="1"/>
        <v>0.36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34</v>
      </c>
      <c r="N11" s="28">
        <f t="shared" si="3"/>
        <v>0.34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625</v>
      </c>
      <c r="E12" s="53" t="s">
        <v>53</v>
      </c>
      <c r="F12" s="54"/>
      <c r="G12" s="2">
        <f>SUM(G6:G11)</f>
        <v>28.659999999999997</v>
      </c>
      <c r="I12" s="55" t="s">
        <v>6</v>
      </c>
      <c r="J12" s="56"/>
      <c r="K12" s="34">
        <f>SUM(K6:K11)</f>
        <v>735</v>
      </c>
      <c r="L12" s="55" t="s">
        <v>55</v>
      </c>
      <c r="M12" s="56"/>
      <c r="N12" s="32">
        <f>SUM(N6:N11)</f>
        <v>14.09</v>
      </c>
      <c r="O12" s="33" t="s">
        <v>6</v>
      </c>
      <c r="P12" s="32">
        <f>SUM(P6:P11)</f>
        <v>98.18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653.66</v>
      </c>
      <c r="F13" s="58"/>
      <c r="G13" s="59"/>
      <c r="I13" s="68" t="s">
        <v>15</v>
      </c>
      <c r="J13" s="69"/>
      <c r="K13" s="69"/>
      <c r="L13" s="72">
        <f>K12+N12</f>
        <v>749.09</v>
      </c>
      <c r="M13" s="72"/>
      <c r="N13" s="72"/>
      <c r="O13" s="75" t="s">
        <v>14</v>
      </c>
      <c r="P13" s="76"/>
      <c r="Q13" s="76">
        <f>P12-R12</f>
        <v>95.43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653.66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749.08999999999992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B9210-74F6-4765-9282-33ABBCD46601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23</v>
      </c>
      <c r="G6" s="9">
        <f>E6*F6</f>
        <v>23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17</v>
      </c>
      <c r="N6" s="24">
        <f>L6*M6</f>
        <v>17</v>
      </c>
      <c r="O6" s="29" t="s">
        <v>16</v>
      </c>
      <c r="P6" s="26">
        <f>'[1]LUNES 29-07-2024'!$E$31</f>
        <v>57.5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</v>
      </c>
      <c r="G7" s="10">
        <f t="shared" ref="G7:G11" si="1">E7*F7</f>
        <v>3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7</v>
      </c>
      <c r="N7" s="26">
        <f t="shared" ref="N7:N11" si="3">L7*M7</f>
        <v>3.5</v>
      </c>
      <c r="O7" s="29" t="s">
        <v>18</v>
      </c>
      <c r="P7" s="26">
        <f>'[1]LUNES 29-07-2024'!$I$21</f>
        <v>0</v>
      </c>
      <c r="Q7" s="29"/>
      <c r="R7" s="26"/>
    </row>
    <row r="8" spans="2:18" ht="24" customHeight="1" x14ac:dyDescent="0.25">
      <c r="B8" s="4">
        <v>20</v>
      </c>
      <c r="C8" s="7">
        <v>22</v>
      </c>
      <c r="D8" s="10">
        <f t="shared" si="0"/>
        <v>440</v>
      </c>
      <c r="E8" s="12">
        <v>0.25</v>
      </c>
      <c r="F8" s="7">
        <v>2</v>
      </c>
      <c r="G8" s="10">
        <f t="shared" si="1"/>
        <v>0.5</v>
      </c>
      <c r="H8" s="15">
        <f>H7+H6</f>
        <v>172</v>
      </c>
      <c r="I8" s="19">
        <v>20</v>
      </c>
      <c r="J8" s="25">
        <v>26</v>
      </c>
      <c r="K8" s="26">
        <f t="shared" si="2"/>
        <v>520</v>
      </c>
      <c r="L8" s="20">
        <v>0.25</v>
      </c>
      <c r="M8" s="25">
        <v>3</v>
      </c>
      <c r="N8" s="26">
        <f t="shared" si="3"/>
        <v>0.75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12</v>
      </c>
      <c r="D9" s="10">
        <f t="shared" si="0"/>
        <v>120</v>
      </c>
      <c r="E9" s="12">
        <v>0.1</v>
      </c>
      <c r="F9" s="7">
        <v>44</v>
      </c>
      <c r="G9" s="10">
        <f t="shared" si="1"/>
        <v>4.4000000000000004</v>
      </c>
      <c r="I9" s="19">
        <v>10</v>
      </c>
      <c r="J9" s="25">
        <v>10</v>
      </c>
      <c r="K9" s="26">
        <f t="shared" si="2"/>
        <v>100</v>
      </c>
      <c r="L9" s="20">
        <v>0.1</v>
      </c>
      <c r="M9" s="25">
        <v>44</v>
      </c>
      <c r="N9" s="26">
        <f t="shared" si="3"/>
        <v>4.4000000000000004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53</v>
      </c>
      <c r="G10" s="10">
        <f t="shared" si="1"/>
        <v>2.6500000000000004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53</v>
      </c>
      <c r="N10" s="26">
        <f t="shared" si="3"/>
        <v>2.6500000000000004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36</v>
      </c>
      <c r="G11" s="11">
        <f t="shared" si="1"/>
        <v>0.36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36</v>
      </c>
      <c r="N11" s="28">
        <f t="shared" si="3"/>
        <v>0.36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565</v>
      </c>
      <c r="E12" s="53" t="s">
        <v>53</v>
      </c>
      <c r="F12" s="54"/>
      <c r="G12" s="2">
        <f>SUM(G6:G11)</f>
        <v>33.909999999999997</v>
      </c>
      <c r="I12" s="55" t="s">
        <v>6</v>
      </c>
      <c r="J12" s="56"/>
      <c r="K12" s="34">
        <f>SUM(K6:K11)</f>
        <v>625</v>
      </c>
      <c r="L12" s="55" t="s">
        <v>55</v>
      </c>
      <c r="M12" s="56"/>
      <c r="N12" s="32">
        <f>SUM(N6:N11)</f>
        <v>28.659999999999997</v>
      </c>
      <c r="O12" s="33" t="s">
        <v>6</v>
      </c>
      <c r="P12" s="32">
        <f>SUM(P6:P11)</f>
        <v>57.5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598.91</v>
      </c>
      <c r="F13" s="58"/>
      <c r="G13" s="59"/>
      <c r="I13" s="68" t="s">
        <v>15</v>
      </c>
      <c r="J13" s="69"/>
      <c r="K13" s="69"/>
      <c r="L13" s="72">
        <f>K12+N12</f>
        <v>653.66</v>
      </c>
      <c r="M13" s="72"/>
      <c r="N13" s="72"/>
      <c r="O13" s="75" t="s">
        <v>14</v>
      </c>
      <c r="P13" s="76"/>
      <c r="Q13" s="76">
        <f>P12-R12</f>
        <v>54.75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598.91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653.66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B24AC-7546-43A0-ADCE-AB873D0033FE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31</v>
      </c>
      <c r="G6" s="9">
        <f>E6*F6</f>
        <v>31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23</v>
      </c>
      <c r="N6" s="24">
        <f>L6*M6</f>
        <v>23</v>
      </c>
      <c r="O6" s="29" t="s">
        <v>16</v>
      </c>
      <c r="P6" s="26">
        <f>'[1]VIERNES 26-07-2024'!$E$31</f>
        <v>33.450000000000003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1</v>
      </c>
      <c r="D7" s="10">
        <f t="shared" ref="D7:D11" si="0">B7*C7</f>
        <v>50</v>
      </c>
      <c r="E7" s="12">
        <v>0.5</v>
      </c>
      <c r="F7" s="7">
        <v>8</v>
      </c>
      <c r="G7" s="10">
        <f t="shared" ref="G7:G11" si="1">E7*F7</f>
        <v>4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</v>
      </c>
      <c r="N7" s="26">
        <f t="shared" ref="N7:N11" si="3">L7*M7</f>
        <v>3</v>
      </c>
      <c r="O7" s="29" t="s">
        <v>18</v>
      </c>
      <c r="P7" s="26">
        <f>'[1]VIERNES 26-07-2024'!$I$21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21</v>
      </c>
      <c r="D8" s="10">
        <f t="shared" si="0"/>
        <v>420</v>
      </c>
      <c r="E8" s="12">
        <v>0.25</v>
      </c>
      <c r="F8" s="7">
        <v>4</v>
      </c>
      <c r="G8" s="10">
        <f t="shared" si="1"/>
        <v>1</v>
      </c>
      <c r="H8" s="15">
        <f>H7+H6</f>
        <v>172</v>
      </c>
      <c r="I8" s="19">
        <v>20</v>
      </c>
      <c r="J8" s="25">
        <v>22</v>
      </c>
      <c r="K8" s="26">
        <f t="shared" si="2"/>
        <v>440</v>
      </c>
      <c r="L8" s="20">
        <v>0.25</v>
      </c>
      <c r="M8" s="25">
        <v>2</v>
      </c>
      <c r="N8" s="26">
        <f t="shared" si="3"/>
        <v>0.5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12</v>
      </c>
      <c r="D9" s="10">
        <f t="shared" si="0"/>
        <v>120</v>
      </c>
      <c r="E9" s="12">
        <v>0.1</v>
      </c>
      <c r="F9" s="7">
        <v>50</v>
      </c>
      <c r="G9" s="10">
        <f t="shared" si="1"/>
        <v>5</v>
      </c>
      <c r="I9" s="19">
        <v>10</v>
      </c>
      <c r="J9" s="25">
        <v>12</v>
      </c>
      <c r="K9" s="26">
        <f t="shared" si="2"/>
        <v>120</v>
      </c>
      <c r="L9" s="20">
        <v>0.1</v>
      </c>
      <c r="M9" s="25">
        <v>44</v>
      </c>
      <c r="N9" s="26">
        <f t="shared" si="3"/>
        <v>4.4000000000000004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37</v>
      </c>
      <c r="G10" s="10">
        <f t="shared" si="1"/>
        <v>1.85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53</v>
      </c>
      <c r="N10" s="26">
        <f t="shared" si="3"/>
        <v>2.6500000000000004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36</v>
      </c>
      <c r="G11" s="11">
        <f t="shared" si="1"/>
        <v>0.36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36</v>
      </c>
      <c r="N11" s="28">
        <f t="shared" si="3"/>
        <v>0.36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610</v>
      </c>
      <c r="E12" s="53" t="s">
        <v>53</v>
      </c>
      <c r="F12" s="54"/>
      <c r="G12" s="2">
        <f>SUM(G6:G11)</f>
        <v>43.21</v>
      </c>
      <c r="I12" s="55" t="s">
        <v>6</v>
      </c>
      <c r="J12" s="56"/>
      <c r="K12" s="34">
        <f>SUM(K6:K11)</f>
        <v>565</v>
      </c>
      <c r="L12" s="55" t="s">
        <v>55</v>
      </c>
      <c r="M12" s="56"/>
      <c r="N12" s="32">
        <f>SUM(N6:N11)</f>
        <v>33.909999999999997</v>
      </c>
      <c r="O12" s="33" t="s">
        <v>6</v>
      </c>
      <c r="P12" s="32">
        <f>SUM(P6:P11)</f>
        <v>33.450000000000003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653.21</v>
      </c>
      <c r="F13" s="58"/>
      <c r="G13" s="59"/>
      <c r="I13" s="68" t="s">
        <v>15</v>
      </c>
      <c r="J13" s="69"/>
      <c r="K13" s="69"/>
      <c r="L13" s="72">
        <f>K12+N12</f>
        <v>598.91</v>
      </c>
      <c r="M13" s="72"/>
      <c r="N13" s="72"/>
      <c r="O13" s="75" t="s">
        <v>14</v>
      </c>
      <c r="P13" s="76"/>
      <c r="Q13" s="76">
        <f>P12-R12</f>
        <v>-54.3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653.21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598.91000000000008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B5BAD-7BCC-4292-BFC2-7C5A7E34D11A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36</v>
      </c>
      <c r="G6" s="9">
        <f>E6*F6</f>
        <v>36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25</v>
      </c>
      <c r="N6" s="24">
        <f>L6*M6</f>
        <v>25</v>
      </c>
      <c r="O6" s="29" t="s">
        <v>16</v>
      </c>
      <c r="P6" s="26">
        <f>'[1]JUEVES 26-09-2024'!$E$31</f>
        <v>73.05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11</v>
      </c>
      <c r="G7" s="10">
        <f t="shared" ref="G7:G11" si="1">E7*F7</f>
        <v>5.5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12</v>
      </c>
      <c r="N7" s="26">
        <f t="shared" ref="N7:N11" si="3">L7*M7</f>
        <v>6</v>
      </c>
      <c r="O7" s="29" t="s">
        <v>18</v>
      </c>
      <c r="P7" s="26">
        <f>'[1]JUEVES 26-09-2024'!$I$21</f>
        <v>0</v>
      </c>
      <c r="Q7" s="29"/>
      <c r="R7" s="26"/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4</v>
      </c>
      <c r="G8" s="10">
        <f t="shared" si="1"/>
        <v>1</v>
      </c>
      <c r="H8" s="15">
        <f>H7+H6</f>
        <v>172</v>
      </c>
      <c r="I8" s="19">
        <v>20</v>
      </c>
      <c r="J8" s="25">
        <v>10</v>
      </c>
      <c r="K8" s="26">
        <f t="shared" si="2"/>
        <v>200</v>
      </c>
      <c r="L8" s="20">
        <v>0.25</v>
      </c>
      <c r="M8" s="25">
        <v>5</v>
      </c>
      <c r="N8" s="26">
        <f t="shared" si="3"/>
        <v>1.25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11</v>
      </c>
      <c r="G9" s="10">
        <f t="shared" si="1"/>
        <v>1.1000000000000001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17</v>
      </c>
      <c r="N9" s="26">
        <f t="shared" si="3"/>
        <v>1.7000000000000002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45</v>
      </c>
      <c r="G10" s="10">
        <f t="shared" si="1"/>
        <v>2.25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44</v>
      </c>
      <c r="N10" s="26">
        <f t="shared" si="3"/>
        <v>2.2000000000000002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54</v>
      </c>
      <c r="G11" s="11">
        <f t="shared" si="1"/>
        <v>0.54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54</v>
      </c>
      <c r="N11" s="28">
        <f t="shared" si="3"/>
        <v>0.54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130</v>
      </c>
      <c r="E12" s="53" t="s">
        <v>53</v>
      </c>
      <c r="F12" s="54"/>
      <c r="G12" s="2">
        <f>SUM(G6:G11)</f>
        <v>46.39</v>
      </c>
      <c r="I12" s="55" t="s">
        <v>6</v>
      </c>
      <c r="J12" s="56"/>
      <c r="K12" s="34">
        <f>SUM(K6:K11)</f>
        <v>210</v>
      </c>
      <c r="L12" s="55" t="s">
        <v>55</v>
      </c>
      <c r="M12" s="56"/>
      <c r="N12" s="32">
        <f>SUM(N6:N11)</f>
        <v>36.690000000000005</v>
      </c>
      <c r="O12" s="33" t="s">
        <v>6</v>
      </c>
      <c r="P12" s="32">
        <f>SUM(P6:P11)</f>
        <v>73.05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176.39</v>
      </c>
      <c r="F13" s="58"/>
      <c r="G13" s="59"/>
      <c r="I13" s="68" t="s">
        <v>15</v>
      </c>
      <c r="J13" s="69"/>
      <c r="K13" s="69"/>
      <c r="L13" s="72">
        <f>K12+N12</f>
        <v>246.69</v>
      </c>
      <c r="M13" s="72"/>
      <c r="N13" s="72"/>
      <c r="O13" s="75" t="s">
        <v>14</v>
      </c>
      <c r="P13" s="76"/>
      <c r="Q13" s="76">
        <f>P12-R12</f>
        <v>70.3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176.39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246.69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0CA1F-3579-475D-9D61-E752F5062E41}"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4.9999999999954525E-3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26</v>
      </c>
      <c r="G6" s="9">
        <f>E6*F6</f>
        <v>26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31</v>
      </c>
      <c r="N6" s="24">
        <f>L6*M6</f>
        <v>31</v>
      </c>
      <c r="O6" s="29" t="s">
        <v>16</v>
      </c>
      <c r="P6" s="26">
        <f>'[1]JUEVES 25-07-2024'!$E$31</f>
        <v>124.735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</v>
      </c>
      <c r="G7" s="10">
        <f t="shared" ref="G7:G11" si="1">E7*F7</f>
        <v>3</v>
      </c>
      <c r="H7">
        <v>140</v>
      </c>
      <c r="I7" s="19">
        <v>50</v>
      </c>
      <c r="J7" s="25">
        <v>1</v>
      </c>
      <c r="K7" s="26">
        <f t="shared" ref="K7:K11" si="2">I7*J7</f>
        <v>50</v>
      </c>
      <c r="L7" s="20">
        <v>0.5</v>
      </c>
      <c r="M7" s="25">
        <v>8</v>
      </c>
      <c r="N7" s="26">
        <f t="shared" ref="N7:N11" si="3">L7*M7</f>
        <v>4</v>
      </c>
      <c r="O7" s="29" t="s">
        <v>18</v>
      </c>
      <c r="P7" s="26">
        <f>'[1]JUEVES 25-07-2024'!$I$21</f>
        <v>0</v>
      </c>
      <c r="Q7" s="29"/>
      <c r="R7" s="26"/>
    </row>
    <row r="8" spans="2:18" ht="24" customHeight="1" x14ac:dyDescent="0.25">
      <c r="B8" s="4">
        <v>20</v>
      </c>
      <c r="C8" s="7">
        <v>15</v>
      </c>
      <c r="D8" s="10">
        <f t="shared" si="0"/>
        <v>300</v>
      </c>
      <c r="E8" s="12">
        <v>0.25</v>
      </c>
      <c r="F8" s="7">
        <v>3</v>
      </c>
      <c r="G8" s="10">
        <f t="shared" si="1"/>
        <v>0.75</v>
      </c>
      <c r="H8" s="15">
        <f>H7+H6</f>
        <v>172</v>
      </c>
      <c r="I8" s="19">
        <v>20</v>
      </c>
      <c r="J8" s="25">
        <v>21</v>
      </c>
      <c r="K8" s="26">
        <f t="shared" si="2"/>
        <v>420</v>
      </c>
      <c r="L8" s="20">
        <v>0.25</v>
      </c>
      <c r="M8" s="25">
        <v>4</v>
      </c>
      <c r="N8" s="26">
        <f t="shared" si="3"/>
        <v>1</v>
      </c>
      <c r="O8" s="29" t="s">
        <v>76</v>
      </c>
      <c r="P8" s="26">
        <v>100</v>
      </c>
      <c r="Q8" s="29"/>
      <c r="R8" s="26"/>
    </row>
    <row r="9" spans="2:18" ht="24" customHeight="1" x14ac:dyDescent="0.25">
      <c r="B9" s="4">
        <v>10</v>
      </c>
      <c r="C9" s="7">
        <v>8</v>
      </c>
      <c r="D9" s="10">
        <f t="shared" si="0"/>
        <v>80</v>
      </c>
      <c r="E9" s="12">
        <v>0.1</v>
      </c>
      <c r="F9" s="7">
        <v>44</v>
      </c>
      <c r="G9" s="10">
        <f t="shared" si="1"/>
        <v>4.4000000000000004</v>
      </c>
      <c r="I9" s="19">
        <v>10</v>
      </c>
      <c r="J9" s="25">
        <v>12</v>
      </c>
      <c r="K9" s="26">
        <f t="shared" si="2"/>
        <v>120</v>
      </c>
      <c r="L9" s="20">
        <v>0.1</v>
      </c>
      <c r="M9" s="25">
        <v>50</v>
      </c>
      <c r="N9" s="26">
        <f t="shared" si="3"/>
        <v>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35</v>
      </c>
      <c r="G10" s="10">
        <f t="shared" si="1"/>
        <v>1.75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37</v>
      </c>
      <c r="N10" s="26">
        <f t="shared" si="3"/>
        <v>1.85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32</v>
      </c>
      <c r="G11" s="11">
        <f t="shared" si="1"/>
        <v>0.32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36</v>
      </c>
      <c r="N11" s="28">
        <f t="shared" si="3"/>
        <v>0.36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395</v>
      </c>
      <c r="E12" s="53" t="s">
        <v>53</v>
      </c>
      <c r="F12" s="54"/>
      <c r="G12" s="2">
        <f>SUM(G6:G11)</f>
        <v>36.22</v>
      </c>
      <c r="I12" s="55" t="s">
        <v>6</v>
      </c>
      <c r="J12" s="56"/>
      <c r="K12" s="34">
        <f>SUM(K6:K11)</f>
        <v>610</v>
      </c>
      <c r="L12" s="55" t="s">
        <v>55</v>
      </c>
      <c r="M12" s="56"/>
      <c r="N12" s="32">
        <f>SUM(N6:N11)</f>
        <v>43.21</v>
      </c>
      <c r="O12" s="33" t="s">
        <v>6</v>
      </c>
      <c r="P12" s="32">
        <f>SUM(P6:P11)</f>
        <v>224.73500000000001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431.22</v>
      </c>
      <c r="F13" s="58"/>
      <c r="G13" s="59"/>
      <c r="I13" s="68" t="s">
        <v>15</v>
      </c>
      <c r="J13" s="69"/>
      <c r="K13" s="69"/>
      <c r="L13" s="72">
        <f>K12+N12</f>
        <v>653.21</v>
      </c>
      <c r="M13" s="72"/>
      <c r="N13" s="72"/>
      <c r="O13" s="75" t="s">
        <v>14</v>
      </c>
      <c r="P13" s="76"/>
      <c r="Q13" s="76">
        <f>P12-R12</f>
        <v>221.98500000000001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431.22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653.20500000000004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8542-101B-482D-9F22-5C352B94A164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43</v>
      </c>
      <c r="G6" s="9">
        <f>E6*F6</f>
        <v>43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26</v>
      </c>
      <c r="N6" s="24">
        <f>L6*M6</f>
        <v>26</v>
      </c>
      <c r="O6" s="29" t="s">
        <v>16</v>
      </c>
      <c r="P6" s="26">
        <f>'[1]MIERCOLES 24-07-2024'!$E$31</f>
        <v>62.989999999999995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9</v>
      </c>
      <c r="G7" s="10">
        <f t="shared" ref="G7:G11" si="1">E7*F7</f>
        <v>4.5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</v>
      </c>
      <c r="N7" s="26">
        <f t="shared" ref="N7:N11" si="3">L7*M7</f>
        <v>3</v>
      </c>
      <c r="O7" s="29" t="s">
        <v>18</v>
      </c>
      <c r="P7" s="26">
        <f>'[1]MIERCOLES 24-07-2024'!$I$21</f>
        <v>0</v>
      </c>
      <c r="Q7" s="29"/>
      <c r="R7" s="26"/>
    </row>
    <row r="8" spans="2:18" ht="24" customHeight="1" x14ac:dyDescent="0.25">
      <c r="B8" s="4">
        <v>20</v>
      </c>
      <c r="C8" s="7">
        <v>12</v>
      </c>
      <c r="D8" s="10">
        <f t="shared" si="0"/>
        <v>240</v>
      </c>
      <c r="E8" s="12">
        <v>0.25</v>
      </c>
      <c r="F8" s="7">
        <v>5</v>
      </c>
      <c r="G8" s="10">
        <f t="shared" si="1"/>
        <v>1.25</v>
      </c>
      <c r="H8" s="15">
        <f>H7+H6</f>
        <v>172</v>
      </c>
      <c r="I8" s="19">
        <v>20</v>
      </c>
      <c r="J8" s="25">
        <v>15</v>
      </c>
      <c r="K8" s="26">
        <f t="shared" si="2"/>
        <v>300</v>
      </c>
      <c r="L8" s="20">
        <v>0.25</v>
      </c>
      <c r="M8" s="25">
        <v>3</v>
      </c>
      <c r="N8" s="26">
        <f t="shared" si="3"/>
        <v>0.75</v>
      </c>
      <c r="O8" s="29" t="s">
        <v>61</v>
      </c>
      <c r="P8" s="26">
        <v>15</v>
      </c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50</v>
      </c>
      <c r="G9" s="10">
        <f t="shared" si="1"/>
        <v>5</v>
      </c>
      <c r="I9" s="19">
        <v>10</v>
      </c>
      <c r="J9" s="25">
        <v>8</v>
      </c>
      <c r="K9" s="26">
        <f t="shared" si="2"/>
        <v>80</v>
      </c>
      <c r="L9" s="20">
        <v>0.1</v>
      </c>
      <c r="M9" s="25">
        <v>44</v>
      </c>
      <c r="N9" s="26">
        <f t="shared" si="3"/>
        <v>4.4000000000000004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38</v>
      </c>
      <c r="G10" s="10">
        <f t="shared" si="1"/>
        <v>1.9000000000000001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35</v>
      </c>
      <c r="N10" s="26">
        <f t="shared" si="3"/>
        <v>1.75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33</v>
      </c>
      <c r="G11" s="11">
        <f t="shared" si="1"/>
        <v>0.33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32</v>
      </c>
      <c r="N11" s="28">
        <f t="shared" si="3"/>
        <v>0.32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300</v>
      </c>
      <c r="E12" s="53" t="s">
        <v>53</v>
      </c>
      <c r="F12" s="54"/>
      <c r="G12" s="2">
        <f>SUM(G6:G11)</f>
        <v>55.98</v>
      </c>
      <c r="I12" s="55" t="s">
        <v>6</v>
      </c>
      <c r="J12" s="56"/>
      <c r="K12" s="34">
        <f>SUM(K6:K11)</f>
        <v>395</v>
      </c>
      <c r="L12" s="55" t="s">
        <v>55</v>
      </c>
      <c r="M12" s="56"/>
      <c r="N12" s="32">
        <f>SUM(N6:N11)</f>
        <v>36.22</v>
      </c>
      <c r="O12" s="33" t="s">
        <v>6</v>
      </c>
      <c r="P12" s="32">
        <f>SUM(P6:P11)</f>
        <v>77.989999999999995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355.98</v>
      </c>
      <c r="F13" s="58"/>
      <c r="G13" s="59"/>
      <c r="I13" s="68" t="s">
        <v>15</v>
      </c>
      <c r="J13" s="69"/>
      <c r="K13" s="69"/>
      <c r="L13" s="72">
        <f>K12+N12</f>
        <v>431.22</v>
      </c>
      <c r="M13" s="72"/>
      <c r="N13" s="72"/>
      <c r="O13" s="75" t="s">
        <v>14</v>
      </c>
      <c r="P13" s="76"/>
      <c r="Q13" s="76">
        <f>P12-R12</f>
        <v>75.239999999999995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355.98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431.22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25D81-9BA6-47A9-8247-B1AABB39FFC6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46</v>
      </c>
      <c r="G6" s="9">
        <f>E6*F6</f>
        <v>46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43</v>
      </c>
      <c r="N6" s="24">
        <f>L6*M6</f>
        <v>43</v>
      </c>
      <c r="O6" s="29" t="s">
        <v>16</v>
      </c>
      <c r="P6" s="26">
        <f>'[1]MARTES 23-07-2024'!$E$31</f>
        <v>75.3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9</v>
      </c>
      <c r="N7" s="26">
        <f t="shared" ref="N7:N11" si="3">L7*M7</f>
        <v>4.5</v>
      </c>
      <c r="O7" s="29" t="s">
        <v>18</v>
      </c>
      <c r="P7" s="26">
        <f>'[1]MARTES 23-07-2024'!$I$21</f>
        <v>0</v>
      </c>
      <c r="Q7" s="29" t="s">
        <v>44</v>
      </c>
      <c r="R7" s="26">
        <v>2.15</v>
      </c>
    </row>
    <row r="8" spans="2:18" ht="24" customHeight="1" x14ac:dyDescent="0.25">
      <c r="B8" s="4">
        <v>20</v>
      </c>
      <c r="C8" s="7">
        <v>10</v>
      </c>
      <c r="D8" s="10">
        <f t="shared" si="0"/>
        <v>200</v>
      </c>
      <c r="E8" s="12">
        <v>0.25</v>
      </c>
      <c r="F8" s="7">
        <v>7</v>
      </c>
      <c r="G8" s="10">
        <f t="shared" si="1"/>
        <v>1.75</v>
      </c>
      <c r="H8" s="15">
        <f>H7+H6</f>
        <v>172</v>
      </c>
      <c r="I8" s="19">
        <v>20</v>
      </c>
      <c r="J8" s="25">
        <v>12</v>
      </c>
      <c r="K8" s="26">
        <f t="shared" si="2"/>
        <v>240</v>
      </c>
      <c r="L8" s="20">
        <v>0.25</v>
      </c>
      <c r="M8" s="25">
        <v>5</v>
      </c>
      <c r="N8" s="26">
        <f t="shared" si="3"/>
        <v>1.25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49</v>
      </c>
      <c r="G9" s="10">
        <f t="shared" si="1"/>
        <v>4.9000000000000004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50</v>
      </c>
      <c r="N9" s="26">
        <f t="shared" si="3"/>
        <v>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32</v>
      </c>
      <c r="G10" s="10">
        <f t="shared" si="1"/>
        <v>1.6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38</v>
      </c>
      <c r="N10" s="26">
        <f t="shared" si="3"/>
        <v>1.9000000000000001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33</v>
      </c>
      <c r="G11" s="11">
        <f t="shared" si="1"/>
        <v>0.33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33</v>
      </c>
      <c r="N11" s="28">
        <f t="shared" si="3"/>
        <v>0.33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230</v>
      </c>
      <c r="E12" s="53" t="s">
        <v>53</v>
      </c>
      <c r="F12" s="54"/>
      <c r="G12" s="2">
        <f>SUM(G6:G11)</f>
        <v>55.58</v>
      </c>
      <c r="I12" s="55" t="s">
        <v>6</v>
      </c>
      <c r="J12" s="56"/>
      <c r="K12" s="34">
        <f>SUM(K6:K11)</f>
        <v>300</v>
      </c>
      <c r="L12" s="55" t="s">
        <v>55</v>
      </c>
      <c r="M12" s="56"/>
      <c r="N12" s="32">
        <f>SUM(N6:N11)</f>
        <v>55.98</v>
      </c>
      <c r="O12" s="33" t="s">
        <v>6</v>
      </c>
      <c r="P12" s="32">
        <f>SUM(P6:P11)</f>
        <v>75.3</v>
      </c>
      <c r="Q12" s="33" t="s">
        <v>6</v>
      </c>
      <c r="R12" s="32">
        <f>SUM(R6:R11)</f>
        <v>4.9000000000000004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285.58</v>
      </c>
      <c r="F13" s="58"/>
      <c r="G13" s="59"/>
      <c r="I13" s="68" t="s">
        <v>15</v>
      </c>
      <c r="J13" s="69"/>
      <c r="K13" s="69"/>
      <c r="L13" s="72">
        <f>K12+N12</f>
        <v>355.98</v>
      </c>
      <c r="M13" s="72"/>
      <c r="N13" s="72"/>
      <c r="O13" s="75" t="s">
        <v>14</v>
      </c>
      <c r="P13" s="76"/>
      <c r="Q13" s="76">
        <f>P12-R12</f>
        <v>70.399999999999991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285.58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355.97999999999996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E2A70-FD8B-49BB-9894-4AD08E191E26}">
  <sheetPr codeName="Hoja144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46</v>
      </c>
      <c r="G6" s="9">
        <f>E6*F6</f>
        <v>46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46</v>
      </c>
      <c r="N6" s="24">
        <f>L6*M6</f>
        <v>46</v>
      </c>
      <c r="O6" s="29" t="s">
        <v>16</v>
      </c>
      <c r="P6" s="26">
        <f>'[1]LUNES 22-07-2024'!$E$31</f>
        <v>105.15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'[1]LUNES 22-07-2024'!$I$21</f>
        <v>0</v>
      </c>
      <c r="Q7" s="29" t="s">
        <v>20</v>
      </c>
      <c r="R7" s="26">
        <v>120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18</v>
      </c>
      <c r="G8" s="10">
        <f t="shared" si="1"/>
        <v>4.5</v>
      </c>
      <c r="H8" s="15">
        <f>H7+H6</f>
        <v>172</v>
      </c>
      <c r="I8" s="19">
        <v>20</v>
      </c>
      <c r="J8" s="25">
        <v>10</v>
      </c>
      <c r="K8" s="26">
        <f t="shared" si="2"/>
        <v>200</v>
      </c>
      <c r="L8" s="20">
        <v>0.25</v>
      </c>
      <c r="M8" s="25">
        <v>7</v>
      </c>
      <c r="N8" s="26">
        <f t="shared" si="3"/>
        <v>1.75</v>
      </c>
      <c r="O8" s="29" t="s">
        <v>3</v>
      </c>
      <c r="P8" s="26">
        <v>15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48</v>
      </c>
      <c r="G9" s="10">
        <f t="shared" si="1"/>
        <v>4.8000000000000007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49</v>
      </c>
      <c r="N9" s="26">
        <f t="shared" si="3"/>
        <v>4.9000000000000004</v>
      </c>
      <c r="O9" s="29" t="s">
        <v>40</v>
      </c>
      <c r="P9" s="26">
        <v>140</v>
      </c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31</v>
      </c>
      <c r="G10" s="10">
        <f t="shared" si="1"/>
        <v>1.55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32</v>
      </c>
      <c r="N10" s="26">
        <f t="shared" si="3"/>
        <v>1.6</v>
      </c>
      <c r="O10" s="29" t="s">
        <v>75</v>
      </c>
      <c r="P10" s="26">
        <v>15</v>
      </c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33</v>
      </c>
      <c r="G11" s="11">
        <f t="shared" si="1"/>
        <v>0.33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33</v>
      </c>
      <c r="N11" s="28">
        <f t="shared" si="3"/>
        <v>0.33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75</v>
      </c>
      <c r="E12" s="53" t="s">
        <v>53</v>
      </c>
      <c r="F12" s="54"/>
      <c r="G12" s="2">
        <f>SUM(G6:G11)</f>
        <v>58.179999999999993</v>
      </c>
      <c r="I12" s="55" t="s">
        <v>6</v>
      </c>
      <c r="J12" s="56"/>
      <c r="K12" s="34">
        <f>SUM(K6:K11)</f>
        <v>230</v>
      </c>
      <c r="L12" s="55" t="s">
        <v>55</v>
      </c>
      <c r="M12" s="56"/>
      <c r="N12" s="32">
        <f>SUM(N6:N11)</f>
        <v>55.58</v>
      </c>
      <c r="O12" s="33" t="s">
        <v>6</v>
      </c>
      <c r="P12" s="32">
        <f>SUM(P6:P11)</f>
        <v>275.14999999999998</v>
      </c>
      <c r="Q12" s="33" t="s">
        <v>6</v>
      </c>
      <c r="R12" s="32">
        <f>SUM(R6:R11)</f>
        <v>122.75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133.18</v>
      </c>
      <c r="F13" s="58"/>
      <c r="G13" s="59"/>
      <c r="I13" s="68" t="s">
        <v>15</v>
      </c>
      <c r="J13" s="69"/>
      <c r="K13" s="69"/>
      <c r="L13" s="72">
        <f>K12+N12</f>
        <v>285.58</v>
      </c>
      <c r="M13" s="72"/>
      <c r="N13" s="72"/>
      <c r="O13" s="75" t="s">
        <v>14</v>
      </c>
      <c r="P13" s="76"/>
      <c r="Q13" s="76">
        <f>P12-R12</f>
        <v>152.39999999999998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133.18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285.58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EF180-D447-492E-A16A-52198BDEAF2F}">
  <sheetPr codeName="Hoja75"/>
  <dimension ref="B2:R28"/>
  <sheetViews>
    <sheetView topLeftCell="H1" zoomScaleNormal="100" workbookViewId="0">
      <selection activeCell="C8" sqref="C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26</v>
      </c>
      <c r="G6" s="9">
        <f>E6*F6</f>
        <v>26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46</v>
      </c>
      <c r="N6" s="24">
        <f>L6*M6</f>
        <v>46</v>
      </c>
      <c r="O6" s="29" t="s">
        <v>16</v>
      </c>
      <c r="P6" s="26">
        <f>'[1]VIERNES 19-07-2024'!$E$31</f>
        <v>88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'[1]VIERNES 19-07-2024'!$I$21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16</v>
      </c>
      <c r="G8" s="10">
        <f t="shared" si="1"/>
        <v>4</v>
      </c>
      <c r="H8" s="15">
        <f>H7+H6</f>
        <v>172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18</v>
      </c>
      <c r="N8" s="26">
        <f t="shared" si="3"/>
        <v>4.5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52</v>
      </c>
      <c r="G9" s="10">
        <f t="shared" si="1"/>
        <v>5.2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48</v>
      </c>
      <c r="N9" s="26">
        <f t="shared" si="3"/>
        <v>4.8000000000000007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28</v>
      </c>
      <c r="G10" s="10">
        <f t="shared" si="1"/>
        <v>1.4000000000000001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31</v>
      </c>
      <c r="N10" s="26">
        <f t="shared" si="3"/>
        <v>1.55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33</v>
      </c>
      <c r="G11" s="11">
        <f t="shared" si="1"/>
        <v>0.33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33</v>
      </c>
      <c r="N11" s="28">
        <f t="shared" si="3"/>
        <v>0.33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95</v>
      </c>
      <c r="E12" s="53" t="s">
        <v>53</v>
      </c>
      <c r="F12" s="54"/>
      <c r="G12" s="2">
        <f>SUM(G6:G11)</f>
        <v>37.93</v>
      </c>
      <c r="I12" s="55" t="s">
        <v>6</v>
      </c>
      <c r="J12" s="56"/>
      <c r="K12" s="34">
        <f>SUM(K6:K11)</f>
        <v>75</v>
      </c>
      <c r="L12" s="55" t="s">
        <v>55</v>
      </c>
      <c r="M12" s="56"/>
      <c r="N12" s="32">
        <f>SUM(N6:N11)</f>
        <v>58.179999999999993</v>
      </c>
      <c r="O12" s="33" t="s">
        <v>6</v>
      </c>
      <c r="P12" s="32">
        <f>SUM(P6:P11)</f>
        <v>88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132.93</v>
      </c>
      <c r="F13" s="58"/>
      <c r="G13" s="59"/>
      <c r="I13" s="68" t="s">
        <v>15</v>
      </c>
      <c r="J13" s="69"/>
      <c r="K13" s="69"/>
      <c r="L13" s="72">
        <f>K12+N12</f>
        <v>133.18</v>
      </c>
      <c r="M13" s="72"/>
      <c r="N13" s="72"/>
      <c r="O13" s="75" t="s">
        <v>14</v>
      </c>
      <c r="P13" s="76"/>
      <c r="Q13" s="76">
        <f>P12-R12</f>
        <v>0.25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132.93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133.18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AFC3-B748-4370-AEAB-DEE1883DD310}">
  <sheetPr codeName="Hoja76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18</v>
      </c>
      <c r="G6" s="9">
        <f>E6*F6</f>
        <v>18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26</v>
      </c>
      <c r="N6" s="24">
        <f>L6*M6</f>
        <v>26</v>
      </c>
      <c r="O6" s="29" t="s">
        <v>16</v>
      </c>
      <c r="P6" s="26">
        <f>'[1]JUEVES 18-07-2024'!$E$31</f>
        <v>71.05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'[1]JUEVES 18-07-2024'!$I$21</f>
        <v>0</v>
      </c>
      <c r="Q7" s="29" t="s">
        <v>73</v>
      </c>
      <c r="R7" s="26">
        <v>1</v>
      </c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21</v>
      </c>
      <c r="G8" s="10">
        <f t="shared" si="1"/>
        <v>5.25</v>
      </c>
      <c r="H8" s="15">
        <f>H7+H6</f>
        <v>172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16</v>
      </c>
      <c r="N8" s="26">
        <f t="shared" si="3"/>
        <v>4</v>
      </c>
      <c r="O8" s="29"/>
      <c r="P8" s="26"/>
      <c r="Q8" s="29" t="s">
        <v>74</v>
      </c>
      <c r="R8" s="26">
        <v>4.3499999999999996</v>
      </c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49</v>
      </c>
      <c r="G9" s="10">
        <f t="shared" si="1"/>
        <v>4.9000000000000004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52</v>
      </c>
      <c r="N9" s="26">
        <f t="shared" si="3"/>
        <v>5.2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30</v>
      </c>
      <c r="G10" s="10">
        <f t="shared" si="1"/>
        <v>1.5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28</v>
      </c>
      <c r="N10" s="26">
        <f t="shared" si="3"/>
        <v>1.4000000000000001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33</v>
      </c>
      <c r="G11" s="11">
        <f t="shared" si="1"/>
        <v>0.33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33</v>
      </c>
      <c r="N11" s="28">
        <f t="shared" si="3"/>
        <v>0.33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40</v>
      </c>
      <c r="E12" s="53" t="s">
        <v>53</v>
      </c>
      <c r="F12" s="54"/>
      <c r="G12" s="2">
        <f>SUM(G6:G11)</f>
        <v>29.979999999999997</v>
      </c>
      <c r="I12" s="55" t="s">
        <v>6</v>
      </c>
      <c r="J12" s="56"/>
      <c r="K12" s="34">
        <f>SUM(K6:K11)</f>
        <v>95</v>
      </c>
      <c r="L12" s="55" t="s">
        <v>55</v>
      </c>
      <c r="M12" s="56"/>
      <c r="N12" s="32">
        <f>SUM(N6:N11)</f>
        <v>37.93</v>
      </c>
      <c r="O12" s="33" t="s">
        <v>6</v>
      </c>
      <c r="P12" s="32">
        <f>SUM(P6:P11)</f>
        <v>71.05</v>
      </c>
      <c r="Q12" s="33" t="s">
        <v>6</v>
      </c>
      <c r="R12" s="32">
        <f>SUM(R6:R11)</f>
        <v>8.1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69.97999999999999</v>
      </c>
      <c r="F13" s="58"/>
      <c r="G13" s="59"/>
      <c r="I13" s="68" t="s">
        <v>15</v>
      </c>
      <c r="J13" s="69"/>
      <c r="K13" s="69"/>
      <c r="L13" s="72">
        <f>K12+N12</f>
        <v>132.93</v>
      </c>
      <c r="M13" s="72"/>
      <c r="N13" s="72"/>
      <c r="O13" s="75" t="s">
        <v>14</v>
      </c>
      <c r="P13" s="76"/>
      <c r="Q13" s="76">
        <f>P12-R12</f>
        <v>62.949999999999996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69.97999999999999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132.92999999999998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2C01B-85C2-4A20-9518-C6D1F94F29AD}">
  <sheetPr codeName="Hoja77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8</v>
      </c>
      <c r="G6" s="9">
        <f>E6*F6</f>
        <v>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18</v>
      </c>
      <c r="N6" s="24">
        <f>L6*M6</f>
        <v>18</v>
      </c>
      <c r="O6" s="29" t="s">
        <v>16</v>
      </c>
      <c r="P6" s="26">
        <f>'[1]MIERCOLES 17-07-2024'!$E$31</f>
        <v>118.01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17-07-2024'!$I$21</f>
        <v>0</v>
      </c>
      <c r="Q7" s="29" t="s">
        <v>20</v>
      </c>
      <c r="R7" s="26">
        <v>200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32</v>
      </c>
      <c r="G8" s="10">
        <f t="shared" si="1"/>
        <v>8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21</v>
      </c>
      <c r="N8" s="26">
        <f t="shared" si="3"/>
        <v>5.25</v>
      </c>
      <c r="O8" s="29" t="s">
        <v>61</v>
      </c>
      <c r="P8" s="26">
        <v>55.14</v>
      </c>
      <c r="Q8" s="29" t="s">
        <v>53</v>
      </c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49</v>
      </c>
      <c r="N9" s="26">
        <f t="shared" si="3"/>
        <v>4.9000000000000004</v>
      </c>
      <c r="O9" s="29" t="s">
        <v>72</v>
      </c>
      <c r="P9" s="26">
        <v>30</v>
      </c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31</v>
      </c>
      <c r="G10" s="10">
        <f t="shared" si="1"/>
        <v>1.55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30</v>
      </c>
      <c r="N10" s="26">
        <f t="shared" si="3"/>
        <v>1.5</v>
      </c>
      <c r="O10" s="29" t="s">
        <v>3</v>
      </c>
      <c r="P10" s="26">
        <v>24</v>
      </c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18</v>
      </c>
      <c r="G11" s="11">
        <f t="shared" si="1"/>
        <v>0.18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33</v>
      </c>
      <c r="N11" s="28">
        <f t="shared" si="3"/>
        <v>0.33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30</v>
      </c>
      <c r="E12" s="53" t="s">
        <v>53</v>
      </c>
      <c r="F12" s="54"/>
      <c r="G12" s="2">
        <f>SUM(G6:G11)</f>
        <v>18.330000000000002</v>
      </c>
      <c r="I12" s="55" t="s">
        <v>6</v>
      </c>
      <c r="J12" s="56"/>
      <c r="K12" s="34">
        <f>SUM(K6:K11)</f>
        <v>40</v>
      </c>
      <c r="L12" s="55" t="s">
        <v>55</v>
      </c>
      <c r="M12" s="56"/>
      <c r="N12" s="32">
        <f>SUM(N6:N11)</f>
        <v>29.979999999999997</v>
      </c>
      <c r="O12" s="33" t="s">
        <v>6</v>
      </c>
      <c r="P12" s="32">
        <f>SUM(P6:P11)</f>
        <v>227.15</v>
      </c>
      <c r="Q12" s="33" t="s">
        <v>6</v>
      </c>
      <c r="R12" s="32">
        <f>SUM(R6:R11)</f>
        <v>205.5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48.33</v>
      </c>
      <c r="F13" s="58"/>
      <c r="G13" s="59"/>
      <c r="I13" s="68" t="s">
        <v>15</v>
      </c>
      <c r="J13" s="69"/>
      <c r="K13" s="69"/>
      <c r="L13" s="72">
        <f>K12+N12</f>
        <v>69.97999999999999</v>
      </c>
      <c r="M13" s="72"/>
      <c r="N13" s="72"/>
      <c r="O13" s="75" t="s">
        <v>14</v>
      </c>
      <c r="P13" s="76"/>
      <c r="Q13" s="76">
        <f>P12-R12</f>
        <v>21.650000000000006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48.33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69.98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7FF21-E3B7-4F2B-B1B3-C6ACD92F3E12}">
  <sheetPr codeName="Hoja78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9</v>
      </c>
      <c r="G6" s="9">
        <f>E6*F6</f>
        <v>9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8</v>
      </c>
      <c r="N6" s="24">
        <f>L6*M6</f>
        <v>8</v>
      </c>
      <c r="O6" s="29" t="s">
        <v>16</v>
      </c>
      <c r="P6" s="26">
        <f>'[1]MARTES 16-07-2024'!$E$31</f>
        <v>12.1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16-07-2024'!$I$21</f>
        <v>0</v>
      </c>
      <c r="Q7" s="29" t="s">
        <v>71</v>
      </c>
      <c r="R7" s="26">
        <v>1.75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</v>
      </c>
      <c r="G8" s="10">
        <f t="shared" si="1"/>
        <v>0.25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32</v>
      </c>
      <c r="N8" s="26">
        <f t="shared" si="3"/>
        <v>8</v>
      </c>
      <c r="O8" s="29"/>
      <c r="P8" s="26"/>
      <c r="Q8" s="29" t="s">
        <v>53</v>
      </c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27</v>
      </c>
      <c r="G10" s="10">
        <f t="shared" si="1"/>
        <v>1.35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31</v>
      </c>
      <c r="N10" s="26">
        <f t="shared" si="3"/>
        <v>1.55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18</v>
      </c>
      <c r="N11" s="28">
        <f t="shared" si="3"/>
        <v>0.18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30</v>
      </c>
      <c r="E12" s="53" t="s">
        <v>53</v>
      </c>
      <c r="F12" s="54"/>
      <c r="G12" s="2">
        <f>SUM(G6:G11)</f>
        <v>10.73</v>
      </c>
      <c r="I12" s="55" t="s">
        <v>6</v>
      </c>
      <c r="J12" s="56"/>
      <c r="K12" s="34">
        <f>SUM(K6:K11)</f>
        <v>30</v>
      </c>
      <c r="L12" s="55" t="s">
        <v>55</v>
      </c>
      <c r="M12" s="56"/>
      <c r="N12" s="32">
        <f>SUM(N6:N11)</f>
        <v>18.330000000000002</v>
      </c>
      <c r="O12" s="33" t="s">
        <v>6</v>
      </c>
      <c r="P12" s="32">
        <f>SUM(P6:P11)</f>
        <v>12.1</v>
      </c>
      <c r="Q12" s="33" t="s">
        <v>6</v>
      </c>
      <c r="R12" s="32">
        <f>SUM(R6:R11)</f>
        <v>4.5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40.730000000000004</v>
      </c>
      <c r="F13" s="58"/>
      <c r="G13" s="59"/>
      <c r="I13" s="68" t="s">
        <v>15</v>
      </c>
      <c r="J13" s="69"/>
      <c r="K13" s="69"/>
      <c r="L13" s="72">
        <f>K12+N12</f>
        <v>48.33</v>
      </c>
      <c r="M13" s="72"/>
      <c r="N13" s="72"/>
      <c r="O13" s="75" t="s">
        <v>14</v>
      </c>
      <c r="P13" s="76"/>
      <c r="Q13" s="76">
        <f>P12-R12</f>
        <v>7.6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40.730000000000004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48.330000000000005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80705-7BCC-4011-B761-EBE249E991FD}">
  <sheetPr codeName="Hoja79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9</v>
      </c>
      <c r="N6" s="24">
        <f>L6*M6</f>
        <v>9</v>
      </c>
      <c r="O6" s="29" t="s">
        <v>16</v>
      </c>
      <c r="P6" s="26">
        <f>'[1]LUNES 15-07-2024'!$E$31</f>
        <v>3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'[1]LUNES 15-07-2024'!$I$21</f>
        <v>0</v>
      </c>
      <c r="Q7" s="29" t="s">
        <v>20</v>
      </c>
      <c r="R7" s="26">
        <v>370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</v>
      </c>
      <c r="N8" s="26">
        <f t="shared" si="3"/>
        <v>0.25</v>
      </c>
      <c r="O8" s="29" t="s">
        <v>40</v>
      </c>
      <c r="P8" s="26">
        <v>254.7</v>
      </c>
      <c r="Q8" s="29" t="s">
        <v>53</v>
      </c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54</v>
      </c>
      <c r="G10" s="10">
        <f t="shared" si="1"/>
        <v>2.7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27</v>
      </c>
      <c r="N10" s="26">
        <f t="shared" si="3"/>
        <v>1.35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155</v>
      </c>
      <c r="E12" s="53" t="s">
        <v>53</v>
      </c>
      <c r="F12" s="54"/>
      <c r="G12" s="2">
        <f>SUM(G6:G11)</f>
        <v>3.5300000000000002</v>
      </c>
      <c r="I12" s="55" t="s">
        <v>6</v>
      </c>
      <c r="J12" s="56"/>
      <c r="K12" s="34">
        <f>SUM(K6:K11)</f>
        <v>30</v>
      </c>
      <c r="L12" s="55" t="s">
        <v>55</v>
      </c>
      <c r="M12" s="56"/>
      <c r="N12" s="32">
        <f>SUM(N6:N11)</f>
        <v>10.73</v>
      </c>
      <c r="O12" s="33" t="s">
        <v>6</v>
      </c>
      <c r="P12" s="32">
        <f>SUM(P6:P11)</f>
        <v>257.7</v>
      </c>
      <c r="Q12" s="33" t="s">
        <v>6</v>
      </c>
      <c r="R12" s="32">
        <f>SUM(R6:R11)</f>
        <v>375.5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158.53</v>
      </c>
      <c r="F13" s="58"/>
      <c r="G13" s="59"/>
      <c r="I13" s="68" t="s">
        <v>15</v>
      </c>
      <c r="J13" s="69"/>
      <c r="K13" s="69"/>
      <c r="L13" s="72">
        <f>K12+N12</f>
        <v>40.730000000000004</v>
      </c>
      <c r="M13" s="72"/>
      <c r="N13" s="72"/>
      <c r="O13" s="75" t="s">
        <v>14</v>
      </c>
      <c r="P13" s="76"/>
      <c r="Q13" s="76">
        <f>P12-R12</f>
        <v>-117.80000000000001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158.53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40.72999999999999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D08F-8754-4014-B4AC-E9AE2F6FAFDC}">
  <sheetPr codeName="Hoja80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13</v>
      </c>
      <c r="G6" s="9">
        <f>E6*F6</f>
        <v>13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'[1]VIERNES 12-07-2024'!$E$31</f>
        <v>44.2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'[1]VIERNES 12-07-2024'!$I$21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8</v>
      </c>
      <c r="D8" s="10">
        <f t="shared" si="0"/>
        <v>160</v>
      </c>
      <c r="E8" s="12">
        <v>0.25</v>
      </c>
      <c r="F8" s="7">
        <v>1</v>
      </c>
      <c r="G8" s="10">
        <f t="shared" si="1"/>
        <v>0.25</v>
      </c>
      <c r="H8" s="15">
        <f>H7+H6</f>
        <v>172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0</v>
      </c>
      <c r="N8" s="26">
        <f t="shared" si="3"/>
        <v>0</v>
      </c>
      <c r="O8" s="29"/>
      <c r="P8" s="26"/>
      <c r="Q8" s="29" t="s">
        <v>53</v>
      </c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7</v>
      </c>
      <c r="G9" s="10">
        <f t="shared" si="1"/>
        <v>0.70000000000000007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5</v>
      </c>
      <c r="D10" s="10">
        <f t="shared" si="0"/>
        <v>25</v>
      </c>
      <c r="E10" s="12">
        <v>0.05</v>
      </c>
      <c r="F10" s="7">
        <v>60</v>
      </c>
      <c r="G10" s="10">
        <f t="shared" si="1"/>
        <v>3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54</v>
      </c>
      <c r="N10" s="26">
        <f t="shared" si="3"/>
        <v>2.7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185</v>
      </c>
      <c r="E12" s="53" t="s">
        <v>53</v>
      </c>
      <c r="F12" s="54"/>
      <c r="G12" s="2">
        <f>SUM(G6:G11)</f>
        <v>17.079999999999998</v>
      </c>
      <c r="I12" s="55" t="s">
        <v>6</v>
      </c>
      <c r="J12" s="56"/>
      <c r="K12" s="34">
        <f>SUM(K6:K11)</f>
        <v>155</v>
      </c>
      <c r="L12" s="55" t="s">
        <v>55</v>
      </c>
      <c r="M12" s="56"/>
      <c r="N12" s="32">
        <f>SUM(N6:N11)</f>
        <v>3.5300000000000002</v>
      </c>
      <c r="O12" s="33" t="s">
        <v>6</v>
      </c>
      <c r="P12" s="32">
        <f>SUM(P6:P11)</f>
        <v>44.2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202.07999999999998</v>
      </c>
      <c r="F13" s="58"/>
      <c r="G13" s="59"/>
      <c r="I13" s="68" t="s">
        <v>15</v>
      </c>
      <c r="J13" s="69"/>
      <c r="K13" s="69"/>
      <c r="L13" s="72">
        <f>K12+N12</f>
        <v>158.53</v>
      </c>
      <c r="M13" s="72"/>
      <c r="N13" s="72"/>
      <c r="O13" s="75" t="s">
        <v>14</v>
      </c>
      <c r="P13" s="76"/>
      <c r="Q13" s="76">
        <f>P12-R12</f>
        <v>-43.55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202.07999999999998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158.52999999999997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6A088-3CB2-4F34-97A2-66295989AC27}">
  <dimension ref="B2:R28"/>
  <sheetViews>
    <sheetView topLeftCell="H1" zoomScaleNormal="100" workbookViewId="0">
      <selection activeCell="J9" sqref="J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26</v>
      </c>
      <c r="G6" s="9">
        <f>E6*F6</f>
        <v>26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36</v>
      </c>
      <c r="N6" s="24">
        <f>L6*M6</f>
        <v>36</v>
      </c>
      <c r="O6" s="29" t="s">
        <v>16</v>
      </c>
      <c r="P6" s="26">
        <f>'[1]MIERCOLES 25-09-2024'!$E$31</f>
        <v>140.28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11</v>
      </c>
      <c r="N7" s="26">
        <f t="shared" ref="N7:N11" si="3">L7*M7</f>
        <v>5.5</v>
      </c>
      <c r="O7" s="29" t="s">
        <v>18</v>
      </c>
      <c r="P7" s="26">
        <f>'[1]MIERCOLES 25-09-2024'!$I$21</f>
        <v>0</v>
      </c>
      <c r="Q7" s="29" t="s">
        <v>20</v>
      </c>
      <c r="R7" s="26">
        <v>160</v>
      </c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5</v>
      </c>
      <c r="G8" s="10">
        <f t="shared" si="1"/>
        <v>1.25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4</v>
      </c>
      <c r="N8" s="26">
        <f t="shared" si="3"/>
        <v>1</v>
      </c>
      <c r="O8" s="29" t="s">
        <v>88</v>
      </c>
      <c r="P8" s="26">
        <v>27.34</v>
      </c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11</v>
      </c>
      <c r="G9" s="10">
        <f t="shared" si="1"/>
        <v>1.1000000000000001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11</v>
      </c>
      <c r="N9" s="26">
        <f t="shared" si="3"/>
        <v>1.1000000000000001</v>
      </c>
      <c r="O9" s="29" t="s">
        <v>3</v>
      </c>
      <c r="P9" s="26">
        <v>27.02</v>
      </c>
      <c r="Q9" s="29"/>
      <c r="R9" s="26"/>
    </row>
    <row r="10" spans="2:18" ht="24" customHeight="1" x14ac:dyDescent="0.25">
      <c r="B10" s="4">
        <v>5</v>
      </c>
      <c r="C10" s="7">
        <v>9</v>
      </c>
      <c r="D10" s="10">
        <f t="shared" si="0"/>
        <v>45</v>
      </c>
      <c r="E10" s="12">
        <v>0.05</v>
      </c>
      <c r="F10" s="7">
        <v>47</v>
      </c>
      <c r="G10" s="10">
        <f t="shared" si="1"/>
        <v>2.35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45</v>
      </c>
      <c r="N10" s="26">
        <f t="shared" si="3"/>
        <v>2.25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55</v>
      </c>
      <c r="G11" s="11">
        <f t="shared" si="1"/>
        <v>0.55000000000000004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54</v>
      </c>
      <c r="N11" s="28">
        <f t="shared" si="3"/>
        <v>0.54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115</v>
      </c>
      <c r="E12" s="53" t="s">
        <v>53</v>
      </c>
      <c r="F12" s="54"/>
      <c r="G12" s="2">
        <f>SUM(G6:G11)</f>
        <v>32.25</v>
      </c>
      <c r="I12" s="55" t="s">
        <v>6</v>
      </c>
      <c r="J12" s="56"/>
      <c r="K12" s="34">
        <f>SUM(K6:K11)</f>
        <v>130</v>
      </c>
      <c r="L12" s="55" t="s">
        <v>55</v>
      </c>
      <c r="M12" s="56"/>
      <c r="N12" s="32">
        <f>SUM(N6:N11)</f>
        <v>46.39</v>
      </c>
      <c r="O12" s="33" t="s">
        <v>6</v>
      </c>
      <c r="P12" s="32">
        <f>SUM(P6:P11)</f>
        <v>194.64000000000001</v>
      </c>
      <c r="Q12" s="33" t="s">
        <v>6</v>
      </c>
      <c r="R12" s="32">
        <f>SUM(R6:R11)</f>
        <v>165.5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147.25</v>
      </c>
      <c r="F13" s="58"/>
      <c r="G13" s="59"/>
      <c r="I13" s="68" t="s">
        <v>15</v>
      </c>
      <c r="J13" s="69"/>
      <c r="K13" s="69"/>
      <c r="L13" s="72">
        <f>K12+N12</f>
        <v>176.39</v>
      </c>
      <c r="M13" s="72"/>
      <c r="N13" s="72"/>
      <c r="O13" s="75" t="s">
        <v>14</v>
      </c>
      <c r="P13" s="76"/>
      <c r="Q13" s="76">
        <f>P12-R12</f>
        <v>29.140000000000015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147.25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176.39000000000001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F6E10-805E-4D66-9F42-84C23593DC4C}">
  <sheetPr codeName="Hoja81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20</v>
      </c>
      <c r="G6" s="9">
        <f>E6*F6</f>
        <v>20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13</v>
      </c>
      <c r="N6" s="24">
        <f>L6*M6</f>
        <v>13</v>
      </c>
      <c r="O6" s="29" t="s">
        <v>16</v>
      </c>
      <c r="P6" s="26">
        <f>'[1]JUEVES 11-07-2024'!$E$31</f>
        <v>84.69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'[1]JUEVES 11-07-2024'!$I$21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4</v>
      </c>
      <c r="G8" s="10">
        <f t="shared" si="1"/>
        <v>1</v>
      </c>
      <c r="H8" s="15">
        <f>H7+H6</f>
        <v>172</v>
      </c>
      <c r="I8" s="19">
        <v>20</v>
      </c>
      <c r="J8" s="25">
        <v>8</v>
      </c>
      <c r="K8" s="26">
        <f t="shared" si="2"/>
        <v>160</v>
      </c>
      <c r="L8" s="20">
        <v>0.25</v>
      </c>
      <c r="M8" s="25">
        <v>1</v>
      </c>
      <c r="N8" s="26">
        <f t="shared" si="3"/>
        <v>0.25</v>
      </c>
      <c r="O8" s="29" t="s">
        <v>70</v>
      </c>
      <c r="P8" s="26">
        <v>10</v>
      </c>
      <c r="Q8" s="29" t="s">
        <v>53</v>
      </c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11</v>
      </c>
      <c r="G9" s="10">
        <f t="shared" si="1"/>
        <v>1.1000000000000001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7</v>
      </c>
      <c r="N9" s="26">
        <f t="shared" si="3"/>
        <v>0.70000000000000007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5</v>
      </c>
      <c r="D10" s="10">
        <f t="shared" si="0"/>
        <v>25</v>
      </c>
      <c r="E10" s="12">
        <v>0.05</v>
      </c>
      <c r="F10" s="7">
        <v>58</v>
      </c>
      <c r="G10" s="10">
        <f t="shared" si="1"/>
        <v>2.9000000000000004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60</v>
      </c>
      <c r="N10" s="26">
        <f t="shared" si="3"/>
        <v>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85</v>
      </c>
      <c r="E12" s="53" t="s">
        <v>53</v>
      </c>
      <c r="F12" s="54"/>
      <c r="G12" s="2">
        <f>SUM(G6:G11)</f>
        <v>25.14</v>
      </c>
      <c r="I12" s="55" t="s">
        <v>6</v>
      </c>
      <c r="J12" s="56"/>
      <c r="K12" s="34">
        <f>SUM(K6:K11)</f>
        <v>185</v>
      </c>
      <c r="L12" s="55" t="s">
        <v>55</v>
      </c>
      <c r="M12" s="56"/>
      <c r="N12" s="32">
        <f>SUM(N6:N11)</f>
        <v>17.079999999999998</v>
      </c>
      <c r="O12" s="33" t="s">
        <v>6</v>
      </c>
      <c r="P12" s="32">
        <f>SUM(P6:P11)</f>
        <v>94.69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110.14</v>
      </c>
      <c r="F13" s="58"/>
      <c r="G13" s="59"/>
      <c r="I13" s="68" t="s">
        <v>15</v>
      </c>
      <c r="J13" s="69"/>
      <c r="K13" s="69"/>
      <c r="L13" s="72">
        <f>K12+N12</f>
        <v>202.07999999999998</v>
      </c>
      <c r="M13" s="72"/>
      <c r="N13" s="72"/>
      <c r="O13" s="75" t="s">
        <v>14</v>
      </c>
      <c r="P13" s="76"/>
      <c r="Q13" s="76">
        <f>P12-R12</f>
        <v>91.94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110.14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202.07999999999998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786A0-763B-4812-A28C-E976B474A54D}">
  <sheetPr codeName="Hoja82"/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22</v>
      </c>
      <c r="G6" s="9">
        <f>E6*F6</f>
        <v>22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20</v>
      </c>
      <c r="N6" s="24">
        <f>L6*M6</f>
        <v>20</v>
      </c>
      <c r="O6" s="29" t="s">
        <v>16</v>
      </c>
      <c r="P6" s="26">
        <f>'[1]MIERCOLES 10-07-2024'!$E$31</f>
        <v>54.150000000000006</v>
      </c>
      <c r="Q6" s="29" t="s">
        <v>17</v>
      </c>
      <c r="R6" s="26">
        <v>6.5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10-07-2024'!$I$21</f>
        <v>0</v>
      </c>
      <c r="Q7" s="29" t="s">
        <v>20</v>
      </c>
      <c r="R7" s="26">
        <v>260</v>
      </c>
    </row>
    <row r="8" spans="2:18" ht="24" customHeight="1" x14ac:dyDescent="0.25">
      <c r="B8" s="4">
        <v>20</v>
      </c>
      <c r="C8" s="7">
        <v>14</v>
      </c>
      <c r="D8" s="10">
        <f t="shared" si="0"/>
        <v>280</v>
      </c>
      <c r="E8" s="12">
        <v>0.25</v>
      </c>
      <c r="F8" s="7">
        <v>7</v>
      </c>
      <c r="G8" s="10">
        <f t="shared" si="1"/>
        <v>1.75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4</v>
      </c>
      <c r="N8" s="26">
        <f t="shared" si="3"/>
        <v>1</v>
      </c>
      <c r="O8" s="29"/>
      <c r="P8" s="26"/>
      <c r="Q8" s="29" t="s">
        <v>53</v>
      </c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11</v>
      </c>
      <c r="N9" s="26">
        <f t="shared" si="3"/>
        <v>1.1000000000000001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56</v>
      </c>
      <c r="G10" s="10">
        <f t="shared" si="1"/>
        <v>2.8000000000000003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58</v>
      </c>
      <c r="N10" s="26">
        <f t="shared" si="3"/>
        <v>2.9000000000000004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295</v>
      </c>
      <c r="E12" s="53" t="s">
        <v>53</v>
      </c>
      <c r="F12" s="54"/>
      <c r="G12" s="2">
        <f>SUM(G6:G11)</f>
        <v>27.490000000000002</v>
      </c>
      <c r="I12" s="55" t="s">
        <v>6</v>
      </c>
      <c r="J12" s="56"/>
      <c r="K12" s="34">
        <f>SUM(K6:K11)</f>
        <v>85</v>
      </c>
      <c r="L12" s="55" t="s">
        <v>55</v>
      </c>
      <c r="M12" s="56"/>
      <c r="N12" s="32">
        <f>SUM(N6:N11)</f>
        <v>25.14</v>
      </c>
      <c r="O12" s="33" t="s">
        <v>6</v>
      </c>
      <c r="P12" s="32">
        <f>SUM(P6:P11)</f>
        <v>54.150000000000006</v>
      </c>
      <c r="Q12" s="33" t="s">
        <v>6</v>
      </c>
      <c r="R12" s="32">
        <f>SUM(R6:R11)</f>
        <v>266.5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322.49</v>
      </c>
      <c r="F13" s="58"/>
      <c r="G13" s="59"/>
      <c r="I13" s="68" t="s">
        <v>15</v>
      </c>
      <c r="J13" s="69"/>
      <c r="K13" s="69"/>
      <c r="L13" s="72">
        <f>K12+N12</f>
        <v>110.14</v>
      </c>
      <c r="M13" s="72"/>
      <c r="N13" s="72"/>
      <c r="O13" s="75" t="s">
        <v>14</v>
      </c>
      <c r="P13" s="76"/>
      <c r="Q13" s="76">
        <f>P12-R12</f>
        <v>-212.35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322.49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110.14000000000001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418ED-59C9-4934-9047-BE611DEEEF23}">
  <sheetPr codeName="Hoja83"/>
  <dimension ref="B2:R28"/>
  <sheetViews>
    <sheetView topLeftCell="H1" zoomScaleNormal="100" workbookViewId="0">
      <selection activeCell="J17" sqref="J1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27</v>
      </c>
      <c r="G6" s="9">
        <f>E6*F6</f>
        <v>27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22</v>
      </c>
      <c r="N6" s="24">
        <f>L6*M6</f>
        <v>22</v>
      </c>
      <c r="O6" s="29" t="s">
        <v>16</v>
      </c>
      <c r="P6" s="26">
        <f>'[1]MARTES 09-07-2024'!$E$31</f>
        <v>62.2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09-07-2024'!$I$21</f>
        <v>0</v>
      </c>
      <c r="Q7" s="29" t="s">
        <v>69</v>
      </c>
      <c r="R7" s="26">
        <v>1</v>
      </c>
    </row>
    <row r="8" spans="2:18" ht="24" customHeight="1" x14ac:dyDescent="0.25">
      <c r="B8" s="4">
        <v>20</v>
      </c>
      <c r="C8" s="7">
        <v>9</v>
      </c>
      <c r="D8" s="10">
        <f t="shared" si="0"/>
        <v>180</v>
      </c>
      <c r="E8" s="12">
        <v>0.25</v>
      </c>
      <c r="F8" s="7">
        <v>10</v>
      </c>
      <c r="G8" s="10">
        <f t="shared" si="1"/>
        <v>2.5</v>
      </c>
      <c r="H8" s="15">
        <f>H7+H6</f>
        <v>172</v>
      </c>
      <c r="I8" s="19">
        <v>20</v>
      </c>
      <c r="J8" s="25">
        <v>14</v>
      </c>
      <c r="K8" s="26">
        <f t="shared" si="2"/>
        <v>280</v>
      </c>
      <c r="L8" s="20">
        <v>0.25</v>
      </c>
      <c r="M8" s="25">
        <v>7</v>
      </c>
      <c r="N8" s="26">
        <f t="shared" si="3"/>
        <v>1.75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</v>
      </c>
      <c r="N9" s="26">
        <f t="shared" si="3"/>
        <v>0.8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56</v>
      </c>
      <c r="G10" s="10">
        <f t="shared" si="1"/>
        <v>2.8000000000000003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56</v>
      </c>
      <c r="N10" s="26">
        <f t="shared" si="3"/>
        <v>2.8000000000000003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230</v>
      </c>
      <c r="E12" s="53" t="s">
        <v>53</v>
      </c>
      <c r="F12" s="54"/>
      <c r="G12" s="2">
        <f>SUM(G6:G11)</f>
        <v>34.04</v>
      </c>
      <c r="I12" s="55" t="s">
        <v>6</v>
      </c>
      <c r="J12" s="56"/>
      <c r="K12" s="34">
        <f>SUM(K6:K11)</f>
        <v>295</v>
      </c>
      <c r="L12" s="55" t="s">
        <v>55</v>
      </c>
      <c r="M12" s="56"/>
      <c r="N12" s="32">
        <f>SUM(N6:N11)</f>
        <v>27.490000000000002</v>
      </c>
      <c r="O12" s="33" t="s">
        <v>6</v>
      </c>
      <c r="P12" s="32">
        <f>SUM(P6:P11)</f>
        <v>62.2</v>
      </c>
      <c r="Q12" s="33" t="s">
        <v>6</v>
      </c>
      <c r="R12" s="32">
        <f>SUM(R6:R11)</f>
        <v>3.75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264.04000000000002</v>
      </c>
      <c r="F13" s="58"/>
      <c r="G13" s="59"/>
      <c r="I13" s="68" t="s">
        <v>15</v>
      </c>
      <c r="J13" s="69"/>
      <c r="K13" s="69"/>
      <c r="L13" s="72">
        <f>K12+N12</f>
        <v>322.49</v>
      </c>
      <c r="M13" s="72"/>
      <c r="N13" s="72"/>
      <c r="O13" s="75" t="s">
        <v>14</v>
      </c>
      <c r="P13" s="76"/>
      <c r="Q13" s="76">
        <f>P12-R12</f>
        <v>58.45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264.04000000000002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322.49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A3FB2-1593-4E71-B8AB-3FA19665ECC1}">
  <sheetPr codeName="Hoja84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</v>
      </c>
      <c r="G6" s="9">
        <f>E6*F6</f>
        <v>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27</v>
      </c>
      <c r="N6" s="24">
        <f>L6*M6</f>
        <v>27</v>
      </c>
      <c r="O6" s="29" t="s">
        <v>16</v>
      </c>
      <c r="P6" s="26">
        <f>'[1]LUNES 08-07-2024'!$E$31</f>
        <v>10.3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'[1]LUNES 08-07-2024'!$I$21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5</v>
      </c>
      <c r="G8" s="10">
        <f t="shared" si="1"/>
        <v>1.25</v>
      </c>
      <c r="H8" s="15">
        <f>H7+H6</f>
        <v>172</v>
      </c>
      <c r="I8" s="19">
        <v>20</v>
      </c>
      <c r="J8" s="25">
        <v>9</v>
      </c>
      <c r="K8" s="26">
        <f t="shared" si="2"/>
        <v>180</v>
      </c>
      <c r="L8" s="20">
        <v>0.25</v>
      </c>
      <c r="M8" s="25">
        <v>10</v>
      </c>
      <c r="N8" s="26">
        <f t="shared" si="3"/>
        <v>2.5</v>
      </c>
      <c r="O8" s="29" t="s">
        <v>40</v>
      </c>
      <c r="P8" s="26">
        <v>169.7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5</v>
      </c>
      <c r="G9" s="10">
        <f t="shared" si="1"/>
        <v>0.5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58</v>
      </c>
      <c r="G10" s="10">
        <f t="shared" si="1"/>
        <v>2.9000000000000004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56</v>
      </c>
      <c r="N10" s="26">
        <f t="shared" si="3"/>
        <v>2.8000000000000003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75</v>
      </c>
      <c r="E12" s="53" t="s">
        <v>53</v>
      </c>
      <c r="F12" s="54"/>
      <c r="G12" s="2">
        <f>SUM(G6:G11)</f>
        <v>11.790000000000001</v>
      </c>
      <c r="I12" s="55" t="s">
        <v>6</v>
      </c>
      <c r="J12" s="56"/>
      <c r="K12" s="34">
        <f>SUM(K6:K11)</f>
        <v>230</v>
      </c>
      <c r="L12" s="55" t="s">
        <v>55</v>
      </c>
      <c r="M12" s="56"/>
      <c r="N12" s="32">
        <f>SUM(N6:N11)</f>
        <v>34.04</v>
      </c>
      <c r="O12" s="33" t="s">
        <v>6</v>
      </c>
      <c r="P12" s="32">
        <f>SUM(P6:P11)</f>
        <v>180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86.79</v>
      </c>
      <c r="F13" s="58"/>
      <c r="G13" s="59"/>
      <c r="I13" s="68" t="s">
        <v>15</v>
      </c>
      <c r="J13" s="69"/>
      <c r="K13" s="69"/>
      <c r="L13" s="72">
        <f>K12+N12</f>
        <v>264.04000000000002</v>
      </c>
      <c r="M13" s="72"/>
      <c r="N13" s="72"/>
      <c r="O13" s="75" t="s">
        <v>14</v>
      </c>
      <c r="P13" s="76"/>
      <c r="Q13" s="76">
        <f>P12-R12</f>
        <v>177.25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86.79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264.04000000000002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35B6-83B9-4421-9D17-4FB2FD5CB868}">
  <sheetPr codeName="Hoja85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14</v>
      </c>
      <c r="G6" s="9">
        <f>E6*F6</f>
        <v>14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</v>
      </c>
      <c r="N6" s="24">
        <f>L6*M6</f>
        <v>6</v>
      </c>
      <c r="O6" s="29" t="s">
        <v>16</v>
      </c>
      <c r="P6" s="26">
        <f>'[1]VIERNES 05-07-2024'!$E$31</f>
        <v>22.950000000000003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'[1]VIERNES 05-07-2024'!$I$21</f>
        <v>0</v>
      </c>
      <c r="Q7" s="29" t="s">
        <v>20</v>
      </c>
      <c r="R7" s="26">
        <v>155</v>
      </c>
    </row>
    <row r="8" spans="2:18" ht="24" customHeight="1" x14ac:dyDescent="0.25">
      <c r="B8" s="4">
        <v>20</v>
      </c>
      <c r="C8" s="7">
        <v>6</v>
      </c>
      <c r="D8" s="10">
        <f t="shared" si="0"/>
        <v>120</v>
      </c>
      <c r="E8" s="12">
        <v>0.25</v>
      </c>
      <c r="F8" s="7">
        <v>6</v>
      </c>
      <c r="G8" s="10">
        <f t="shared" si="1"/>
        <v>1.5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5</v>
      </c>
      <c r="N8" s="26">
        <f t="shared" si="3"/>
        <v>1.25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5</v>
      </c>
      <c r="N9" s="26">
        <f t="shared" si="3"/>
        <v>0.5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52</v>
      </c>
      <c r="G10" s="10">
        <f t="shared" si="1"/>
        <v>2.6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58</v>
      </c>
      <c r="N10" s="26">
        <f t="shared" si="3"/>
        <v>2.9000000000000004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205</v>
      </c>
      <c r="E12" s="53" t="s">
        <v>53</v>
      </c>
      <c r="F12" s="54"/>
      <c r="G12" s="2">
        <f>SUM(G6:G11)</f>
        <v>19.340000000000003</v>
      </c>
      <c r="I12" s="55" t="s">
        <v>6</v>
      </c>
      <c r="J12" s="56"/>
      <c r="K12" s="34">
        <f>SUM(K6:K11)</f>
        <v>75</v>
      </c>
      <c r="L12" s="55" t="s">
        <v>55</v>
      </c>
      <c r="M12" s="56"/>
      <c r="N12" s="32">
        <f>SUM(N6:N11)</f>
        <v>11.790000000000001</v>
      </c>
      <c r="O12" s="33" t="s">
        <v>6</v>
      </c>
      <c r="P12" s="32">
        <f>SUM(P6:P11)</f>
        <v>22.950000000000003</v>
      </c>
      <c r="Q12" s="33" t="s">
        <v>6</v>
      </c>
      <c r="R12" s="32">
        <f>SUM(R6:R11)</f>
        <v>160.5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224.34</v>
      </c>
      <c r="F13" s="58"/>
      <c r="G13" s="59"/>
      <c r="I13" s="68" t="s">
        <v>15</v>
      </c>
      <c r="J13" s="69"/>
      <c r="K13" s="69"/>
      <c r="L13" s="72">
        <f>K12+N12</f>
        <v>86.79</v>
      </c>
      <c r="M13" s="72"/>
      <c r="N13" s="72"/>
      <c r="O13" s="75" t="s">
        <v>14</v>
      </c>
      <c r="P13" s="76"/>
      <c r="Q13" s="76">
        <f>P12-R12</f>
        <v>-137.55000000000001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224.34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86.789999999999992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D7E4C-09CA-45DB-AAFE-652D005BF1B1}">
  <sheetPr codeName="Hoja86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12</v>
      </c>
      <c r="G6" s="9">
        <f>E6*F6</f>
        <v>12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14</v>
      </c>
      <c r="N6" s="24">
        <f>L6*M6</f>
        <v>14</v>
      </c>
      <c r="O6" s="29" t="s">
        <v>16</v>
      </c>
      <c r="P6" s="26">
        <f>'[1]JUEVES 04-07-2024'!$E$31</f>
        <v>64.400000000000006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'[1]JUEVES 04-07-2024'!$I$21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5</v>
      </c>
      <c r="G8" s="10">
        <f t="shared" si="1"/>
        <v>1.25</v>
      </c>
      <c r="H8" s="15">
        <f>H7+H6</f>
        <v>172</v>
      </c>
      <c r="I8" s="19">
        <v>20</v>
      </c>
      <c r="J8" s="25">
        <v>6</v>
      </c>
      <c r="K8" s="26">
        <f t="shared" si="2"/>
        <v>120</v>
      </c>
      <c r="L8" s="20">
        <v>0.25</v>
      </c>
      <c r="M8" s="25">
        <v>6</v>
      </c>
      <c r="N8" s="26">
        <f t="shared" si="3"/>
        <v>1.5</v>
      </c>
      <c r="O8" s="29" t="s">
        <v>52</v>
      </c>
      <c r="P8" s="26">
        <v>60</v>
      </c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52</v>
      </c>
      <c r="G10" s="10">
        <f t="shared" si="1"/>
        <v>2.6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52</v>
      </c>
      <c r="N10" s="26">
        <f t="shared" si="3"/>
        <v>2.6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85</v>
      </c>
      <c r="E12" s="53" t="s">
        <v>53</v>
      </c>
      <c r="F12" s="54"/>
      <c r="G12" s="2">
        <f>SUM(G6:G11)</f>
        <v>17.690000000000001</v>
      </c>
      <c r="I12" s="55" t="s">
        <v>6</v>
      </c>
      <c r="J12" s="56"/>
      <c r="K12" s="34">
        <f>SUM(K6:K11)</f>
        <v>205</v>
      </c>
      <c r="L12" s="55" t="s">
        <v>55</v>
      </c>
      <c r="M12" s="56"/>
      <c r="N12" s="32">
        <f>SUM(N6:N11)</f>
        <v>19.340000000000003</v>
      </c>
      <c r="O12" s="33" t="s">
        <v>6</v>
      </c>
      <c r="P12" s="32">
        <f>SUM(P6:P11)</f>
        <v>124.4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102.69</v>
      </c>
      <c r="F13" s="58"/>
      <c r="G13" s="59"/>
      <c r="I13" s="68" t="s">
        <v>15</v>
      </c>
      <c r="J13" s="69"/>
      <c r="K13" s="69"/>
      <c r="L13" s="72">
        <f>K12+N12</f>
        <v>224.34</v>
      </c>
      <c r="M13" s="72"/>
      <c r="N13" s="72"/>
      <c r="O13" s="75" t="s">
        <v>14</v>
      </c>
      <c r="P13" s="76"/>
      <c r="Q13" s="76">
        <f>P12-R12</f>
        <v>121.65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102.69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224.34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50B1-507A-4FDB-BCB4-B88F7080DF06}">
  <sheetPr codeName="Hoja87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15</v>
      </c>
      <c r="G6" s="9">
        <f>E6*F6</f>
        <v>15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12</v>
      </c>
      <c r="N6" s="24">
        <f>L6*M6</f>
        <v>12</v>
      </c>
      <c r="O6" s="29" t="s">
        <v>16</v>
      </c>
      <c r="P6" s="26">
        <f>'[1]MIERCOLES 03-07-2024'!$E$31</f>
        <v>81.050000000000011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'[1]MIERCOLES 03-07-2024'!$I$21</f>
        <v>0</v>
      </c>
      <c r="Q7" s="29" t="s">
        <v>31</v>
      </c>
      <c r="R7" s="26">
        <v>4.5</v>
      </c>
    </row>
    <row r="8" spans="2:18" ht="24" customHeight="1" x14ac:dyDescent="0.25">
      <c r="B8" s="4">
        <v>20</v>
      </c>
      <c r="C8" s="7">
        <v>17</v>
      </c>
      <c r="D8" s="10">
        <f t="shared" si="0"/>
        <v>340</v>
      </c>
      <c r="E8" s="12">
        <v>0.25</v>
      </c>
      <c r="F8" s="7">
        <v>1</v>
      </c>
      <c r="G8" s="10">
        <f t="shared" si="1"/>
        <v>0.25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5</v>
      </c>
      <c r="N8" s="26">
        <f t="shared" si="3"/>
        <v>1.25</v>
      </c>
      <c r="O8" s="29"/>
      <c r="P8" s="26"/>
      <c r="Q8" s="29" t="s">
        <v>32</v>
      </c>
      <c r="R8" s="26">
        <v>9.4</v>
      </c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 t="s">
        <v>20</v>
      </c>
      <c r="R9" s="26">
        <v>400</v>
      </c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</v>
      </c>
      <c r="G10" s="10">
        <f t="shared" si="1"/>
        <v>0.05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52</v>
      </c>
      <c r="N10" s="26">
        <f t="shared" si="3"/>
        <v>2.6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425</v>
      </c>
      <c r="E12" s="53" t="s">
        <v>53</v>
      </c>
      <c r="F12" s="54"/>
      <c r="G12" s="2">
        <f>SUM(G6:G11)</f>
        <v>16.04</v>
      </c>
      <c r="I12" s="55" t="s">
        <v>6</v>
      </c>
      <c r="J12" s="56"/>
      <c r="K12" s="34">
        <f>SUM(K6:K11)</f>
        <v>85</v>
      </c>
      <c r="L12" s="55" t="s">
        <v>55</v>
      </c>
      <c r="M12" s="56"/>
      <c r="N12" s="32">
        <f>SUM(N6:N11)</f>
        <v>17.690000000000001</v>
      </c>
      <c r="O12" s="33" t="s">
        <v>6</v>
      </c>
      <c r="P12" s="32">
        <f>SUM(P6:P11)</f>
        <v>81.050000000000011</v>
      </c>
      <c r="Q12" s="33" t="s">
        <v>6</v>
      </c>
      <c r="R12" s="32">
        <f>SUM(R6:R11)</f>
        <v>419.4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441.04</v>
      </c>
      <c r="F13" s="58"/>
      <c r="G13" s="59"/>
      <c r="I13" s="68" t="s">
        <v>15</v>
      </c>
      <c r="J13" s="69"/>
      <c r="K13" s="69"/>
      <c r="L13" s="72">
        <f>K12+N12</f>
        <v>102.69</v>
      </c>
      <c r="M13" s="72"/>
      <c r="N13" s="72"/>
      <c r="O13" s="75" t="s">
        <v>14</v>
      </c>
      <c r="P13" s="76"/>
      <c r="Q13" s="76">
        <f>P12-R12</f>
        <v>-338.34999999999997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441.04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102.69000000000005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FB1F-597B-46B2-8E74-4CBAF7E73699}">
  <sheetPr codeName="Hoja88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25</v>
      </c>
      <c r="G6" s="9">
        <f>E6*F6</f>
        <v>25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'[1]MARTES 02-07-2024'!$E$31</f>
        <v>27.94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'[1]MARTES 02-07-2024'!$I$21</f>
        <v>0</v>
      </c>
      <c r="Q7" s="29"/>
      <c r="R7" s="26"/>
    </row>
    <row r="8" spans="2:18" ht="24" customHeight="1" x14ac:dyDescent="0.25">
      <c r="B8" s="4">
        <v>20</v>
      </c>
      <c r="C8" s="7">
        <v>15</v>
      </c>
      <c r="D8" s="10">
        <f t="shared" si="0"/>
        <v>300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17</v>
      </c>
      <c r="K8" s="26">
        <f t="shared" si="2"/>
        <v>340</v>
      </c>
      <c r="L8" s="20">
        <v>0.25</v>
      </c>
      <c r="M8" s="25">
        <v>1</v>
      </c>
      <c r="N8" s="26">
        <f t="shared" si="3"/>
        <v>0.25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0</v>
      </c>
      <c r="G10" s="10">
        <f t="shared" si="1"/>
        <v>0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</v>
      </c>
      <c r="N10" s="26">
        <f t="shared" si="3"/>
        <v>0.05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15</v>
      </c>
      <c r="G11" s="11">
        <f t="shared" si="1"/>
        <v>0.15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390</v>
      </c>
      <c r="E12" s="53" t="s">
        <v>53</v>
      </c>
      <c r="F12" s="54"/>
      <c r="G12" s="2">
        <f>SUM(G6:G11)</f>
        <v>25.849999999999998</v>
      </c>
      <c r="I12" s="55" t="s">
        <v>6</v>
      </c>
      <c r="J12" s="56"/>
      <c r="K12" s="34">
        <f>SUM(K6:K11)</f>
        <v>425</v>
      </c>
      <c r="L12" s="55" t="s">
        <v>55</v>
      </c>
      <c r="M12" s="56"/>
      <c r="N12" s="32">
        <f>SUM(N6:N11)</f>
        <v>16.04</v>
      </c>
      <c r="O12" s="33" t="s">
        <v>6</v>
      </c>
      <c r="P12" s="32">
        <f>SUM(P6:P11)</f>
        <v>27.94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415.85</v>
      </c>
      <c r="F13" s="58"/>
      <c r="G13" s="59"/>
      <c r="I13" s="68" t="s">
        <v>15</v>
      </c>
      <c r="J13" s="69"/>
      <c r="K13" s="69"/>
      <c r="L13" s="72">
        <f>K12+N12</f>
        <v>441.04</v>
      </c>
      <c r="M13" s="72"/>
      <c r="N13" s="72"/>
      <c r="O13" s="75" t="s">
        <v>14</v>
      </c>
      <c r="P13" s="76"/>
      <c r="Q13" s="76">
        <f>P12-R12</f>
        <v>25.19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415.85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441.04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803A-0E6E-4A6A-B8A9-925E03115F94}">
  <sheetPr codeName="Hoja89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8</v>
      </c>
      <c r="G6" s="9">
        <f>E6*F6</f>
        <v>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25</v>
      </c>
      <c r="N6" s="24">
        <f>L6*M6</f>
        <v>25</v>
      </c>
      <c r="O6" s="29" t="s">
        <v>16</v>
      </c>
      <c r="P6" s="26">
        <f>'[1]LUNES 01-07-2024'!$E$31</f>
        <v>24.599999999999998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'[1]LUNES 01-07-2024'!$I$21</f>
        <v>0</v>
      </c>
      <c r="Q7" s="29"/>
      <c r="R7" s="26"/>
    </row>
    <row r="8" spans="2:18" ht="24" customHeight="1" x14ac:dyDescent="0.25">
      <c r="B8" s="4">
        <v>20</v>
      </c>
      <c r="C8" s="7">
        <v>15</v>
      </c>
      <c r="D8" s="10">
        <f t="shared" si="0"/>
        <v>300</v>
      </c>
      <c r="E8" s="12">
        <v>0.25</v>
      </c>
      <c r="F8" s="7">
        <v>3</v>
      </c>
      <c r="G8" s="10">
        <f t="shared" si="1"/>
        <v>0.75</v>
      </c>
      <c r="H8" s="15">
        <f>H7+H6</f>
        <v>172</v>
      </c>
      <c r="I8" s="19">
        <v>20</v>
      </c>
      <c r="J8" s="25">
        <v>15</v>
      </c>
      <c r="K8" s="26">
        <f t="shared" si="2"/>
        <v>300</v>
      </c>
      <c r="L8" s="20">
        <v>0.25</v>
      </c>
      <c r="M8" s="25">
        <v>0</v>
      </c>
      <c r="N8" s="26">
        <f t="shared" si="3"/>
        <v>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0</v>
      </c>
      <c r="G10" s="10">
        <f t="shared" si="1"/>
        <v>0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0</v>
      </c>
      <c r="N10" s="26">
        <f t="shared" si="3"/>
        <v>0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15</v>
      </c>
      <c r="G11" s="11">
        <f t="shared" si="1"/>
        <v>0.15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15</v>
      </c>
      <c r="N11" s="28">
        <f t="shared" si="3"/>
        <v>0.15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385</v>
      </c>
      <c r="E12" s="53" t="s">
        <v>53</v>
      </c>
      <c r="F12" s="54"/>
      <c r="G12" s="2">
        <f>SUM(G6:G11)</f>
        <v>9</v>
      </c>
      <c r="I12" s="55" t="s">
        <v>6</v>
      </c>
      <c r="J12" s="56"/>
      <c r="K12" s="34">
        <f>SUM(K6:K11)</f>
        <v>390</v>
      </c>
      <c r="L12" s="55" t="s">
        <v>55</v>
      </c>
      <c r="M12" s="56"/>
      <c r="N12" s="32">
        <f>SUM(N6:N11)</f>
        <v>25.849999999999998</v>
      </c>
      <c r="O12" s="33" t="s">
        <v>6</v>
      </c>
      <c r="P12" s="32">
        <f>SUM(P6:P11)</f>
        <v>24.599999999999998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394</v>
      </c>
      <c r="F13" s="58"/>
      <c r="G13" s="59"/>
      <c r="I13" s="68" t="s">
        <v>15</v>
      </c>
      <c r="J13" s="69"/>
      <c r="K13" s="69"/>
      <c r="L13" s="72">
        <f>K12+N12</f>
        <v>415.85</v>
      </c>
      <c r="M13" s="72"/>
      <c r="N13" s="72"/>
      <c r="O13" s="75" t="s">
        <v>14</v>
      </c>
      <c r="P13" s="76"/>
      <c r="Q13" s="76">
        <f>P12-R12</f>
        <v>21.849999999999998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394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415.85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EE52-10BF-4B6B-AB93-973DA2D2CC93}">
  <sheetPr codeName="Hoja90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</v>
      </c>
      <c r="G6" s="9">
        <f>E6*F6</f>
        <v>4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8</v>
      </c>
      <c r="N6" s="24">
        <f>L6*M6</f>
        <v>8</v>
      </c>
      <c r="O6" s="29" t="s">
        <v>16</v>
      </c>
      <c r="P6" s="26">
        <f>'[1]VIERNES 28-06-2024'!$E$31</f>
        <v>53.220000000000013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'[1]VIERNES 28-06-2024'!$I$21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17</v>
      </c>
      <c r="D8" s="10">
        <f t="shared" si="0"/>
        <v>340</v>
      </c>
      <c r="E8" s="12">
        <v>0.25</v>
      </c>
      <c r="F8" s="7">
        <v>14</v>
      </c>
      <c r="G8" s="10">
        <f t="shared" si="1"/>
        <v>3.5</v>
      </c>
      <c r="H8" s="15">
        <f>H7+H6</f>
        <v>172</v>
      </c>
      <c r="I8" s="19">
        <v>20</v>
      </c>
      <c r="J8" s="25">
        <v>15</v>
      </c>
      <c r="K8" s="26">
        <f t="shared" si="2"/>
        <v>300</v>
      </c>
      <c r="L8" s="20">
        <v>0.25</v>
      </c>
      <c r="M8" s="25">
        <v>3</v>
      </c>
      <c r="N8" s="26">
        <f t="shared" si="3"/>
        <v>0.75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6</v>
      </c>
      <c r="D9" s="10">
        <f t="shared" si="0"/>
        <v>60</v>
      </c>
      <c r="E9" s="12">
        <v>0.1</v>
      </c>
      <c r="F9" s="7">
        <v>3</v>
      </c>
      <c r="G9" s="10">
        <f t="shared" si="1"/>
        <v>0.30000000000000004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12</v>
      </c>
      <c r="G10" s="10">
        <f t="shared" si="1"/>
        <v>0.60000000000000009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0</v>
      </c>
      <c r="N10" s="26">
        <f t="shared" si="3"/>
        <v>0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15</v>
      </c>
      <c r="N11" s="28">
        <f t="shared" si="3"/>
        <v>0.15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420</v>
      </c>
      <c r="E12" s="53" t="s">
        <v>53</v>
      </c>
      <c r="F12" s="54"/>
      <c r="G12" s="2">
        <f>SUM(G6:G11)</f>
        <v>8.5300000000000011</v>
      </c>
      <c r="I12" s="55" t="s">
        <v>6</v>
      </c>
      <c r="J12" s="56"/>
      <c r="K12" s="34">
        <f>SUM(K6:K11)</f>
        <v>385</v>
      </c>
      <c r="L12" s="55" t="s">
        <v>55</v>
      </c>
      <c r="M12" s="56"/>
      <c r="N12" s="32">
        <f>SUM(N6:N11)</f>
        <v>9</v>
      </c>
      <c r="O12" s="33" t="s">
        <v>6</v>
      </c>
      <c r="P12" s="32">
        <f>SUM(P6:P11)</f>
        <v>53.220000000000013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428.53</v>
      </c>
      <c r="F13" s="58"/>
      <c r="G13" s="59"/>
      <c r="I13" s="68" t="s">
        <v>15</v>
      </c>
      <c r="J13" s="69"/>
      <c r="K13" s="69"/>
      <c r="L13" s="72">
        <f>K12+N12</f>
        <v>394</v>
      </c>
      <c r="M13" s="72"/>
      <c r="N13" s="72"/>
      <c r="O13" s="75" t="s">
        <v>14</v>
      </c>
      <c r="P13" s="76"/>
      <c r="Q13" s="76">
        <f>P12-R12</f>
        <v>-34.529999999999987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428.53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394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9A08-C5DA-4B83-9932-AB9A92B2BBCA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34</v>
      </c>
      <c r="G6" s="9">
        <f>E6*F6</f>
        <v>34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26</v>
      </c>
      <c r="N6" s="24">
        <f>L6*M6</f>
        <v>26</v>
      </c>
      <c r="O6" s="29" t="s">
        <v>16</v>
      </c>
      <c r="P6" s="26">
        <f>'[1]MARTES 24-09-2024'!$E$31</f>
        <v>23.95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'[1]MARTES 24-09-2024'!$I$21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7</v>
      </c>
      <c r="G8" s="10">
        <f t="shared" si="1"/>
        <v>1.75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5</v>
      </c>
      <c r="N8" s="26">
        <f t="shared" si="3"/>
        <v>1.25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13</v>
      </c>
      <c r="G9" s="10">
        <f t="shared" si="1"/>
        <v>1.3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11</v>
      </c>
      <c r="N9" s="26">
        <f t="shared" si="3"/>
        <v>1.1000000000000001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49</v>
      </c>
      <c r="G10" s="10">
        <f t="shared" si="1"/>
        <v>2.4500000000000002</v>
      </c>
      <c r="I10" s="19">
        <v>5</v>
      </c>
      <c r="J10" s="25">
        <v>9</v>
      </c>
      <c r="K10" s="26">
        <f t="shared" si="2"/>
        <v>45</v>
      </c>
      <c r="L10" s="20">
        <v>0.05</v>
      </c>
      <c r="M10" s="25">
        <v>47</v>
      </c>
      <c r="N10" s="26">
        <f t="shared" si="3"/>
        <v>2.35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55</v>
      </c>
      <c r="G11" s="11">
        <f t="shared" si="1"/>
        <v>0.55000000000000004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55</v>
      </c>
      <c r="N11" s="28">
        <f t="shared" si="3"/>
        <v>0.55000000000000004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85</v>
      </c>
      <c r="E12" s="53" t="s">
        <v>53</v>
      </c>
      <c r="F12" s="54"/>
      <c r="G12" s="2">
        <f>SUM(G6:G11)</f>
        <v>41.05</v>
      </c>
      <c r="I12" s="55" t="s">
        <v>6</v>
      </c>
      <c r="J12" s="56"/>
      <c r="K12" s="34">
        <f>SUM(K6:K11)</f>
        <v>115</v>
      </c>
      <c r="L12" s="55" t="s">
        <v>55</v>
      </c>
      <c r="M12" s="56"/>
      <c r="N12" s="32">
        <f>SUM(N6:N11)</f>
        <v>32.25</v>
      </c>
      <c r="O12" s="33" t="s">
        <v>6</v>
      </c>
      <c r="P12" s="32">
        <f>SUM(P6:P11)</f>
        <v>23.95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126.05</v>
      </c>
      <c r="F13" s="58"/>
      <c r="G13" s="59"/>
      <c r="I13" s="68" t="s">
        <v>15</v>
      </c>
      <c r="J13" s="69"/>
      <c r="K13" s="69"/>
      <c r="L13" s="72">
        <f>K12+N12</f>
        <v>147.25</v>
      </c>
      <c r="M13" s="72"/>
      <c r="N13" s="72"/>
      <c r="O13" s="75" t="s">
        <v>14</v>
      </c>
      <c r="P13" s="76"/>
      <c r="Q13" s="76">
        <f>P12-R12</f>
        <v>21.2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126.05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147.25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CD421-C4E7-4808-836B-2E551D91A121}">
  <sheetPr codeName="Hoja91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14</v>
      </c>
      <c r="G6" s="9">
        <f>E6*F6</f>
        <v>14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</v>
      </c>
      <c r="N6" s="24">
        <f>L6*M6</f>
        <v>4</v>
      </c>
      <c r="O6" s="29" t="s">
        <v>16</v>
      </c>
      <c r="P6" s="26">
        <f>'[1]JUEVES 27-06-2024'!$E$31</f>
        <v>56.3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'[1]JUEVES 27-06-2024'!$I$21</f>
        <v>0</v>
      </c>
      <c r="Q7" s="29"/>
      <c r="R7" s="26"/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24</v>
      </c>
      <c r="G8" s="10">
        <f t="shared" si="1"/>
        <v>6</v>
      </c>
      <c r="H8" s="15">
        <f>H7+H6</f>
        <v>172</v>
      </c>
      <c r="I8" s="19">
        <v>20</v>
      </c>
      <c r="J8" s="25">
        <v>17</v>
      </c>
      <c r="K8" s="26">
        <f t="shared" si="2"/>
        <v>340</v>
      </c>
      <c r="L8" s="20">
        <v>0.25</v>
      </c>
      <c r="M8" s="25">
        <v>14</v>
      </c>
      <c r="N8" s="26">
        <f t="shared" si="3"/>
        <v>3.5</v>
      </c>
      <c r="O8" s="29" t="s">
        <v>68</v>
      </c>
      <c r="P8" s="26">
        <v>30</v>
      </c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7</v>
      </c>
      <c r="G9" s="10">
        <f t="shared" si="1"/>
        <v>0.70000000000000007</v>
      </c>
      <c r="I9" s="19">
        <v>10</v>
      </c>
      <c r="J9" s="25">
        <v>6</v>
      </c>
      <c r="K9" s="26">
        <f t="shared" si="2"/>
        <v>60</v>
      </c>
      <c r="L9" s="20">
        <v>0.1</v>
      </c>
      <c r="M9" s="25">
        <v>3</v>
      </c>
      <c r="N9" s="26">
        <f t="shared" si="3"/>
        <v>0.30000000000000004</v>
      </c>
      <c r="O9" s="29" t="s">
        <v>40</v>
      </c>
      <c r="P9" s="26">
        <v>206.3</v>
      </c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17</v>
      </c>
      <c r="G10" s="10">
        <f t="shared" si="1"/>
        <v>0.85000000000000009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12</v>
      </c>
      <c r="N10" s="26">
        <f t="shared" si="3"/>
        <v>0.60000000000000009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115</v>
      </c>
      <c r="E12" s="53" t="s">
        <v>53</v>
      </c>
      <c r="F12" s="54"/>
      <c r="G12" s="2">
        <f>SUM(G6:G11)</f>
        <v>23.68</v>
      </c>
      <c r="I12" s="55" t="s">
        <v>6</v>
      </c>
      <c r="J12" s="56"/>
      <c r="K12" s="34">
        <f>SUM(K6:K11)</f>
        <v>420</v>
      </c>
      <c r="L12" s="55" t="s">
        <v>55</v>
      </c>
      <c r="M12" s="56"/>
      <c r="N12" s="32">
        <f>SUM(N6:N11)</f>
        <v>8.5300000000000011</v>
      </c>
      <c r="O12" s="33" t="s">
        <v>6</v>
      </c>
      <c r="P12" s="32">
        <f>SUM(P6:P11)</f>
        <v>292.60000000000002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138.68</v>
      </c>
      <c r="F13" s="58"/>
      <c r="G13" s="59"/>
      <c r="I13" s="68" t="s">
        <v>15</v>
      </c>
      <c r="J13" s="69"/>
      <c r="K13" s="69"/>
      <c r="L13" s="72">
        <f>K12+N12</f>
        <v>428.53</v>
      </c>
      <c r="M13" s="72"/>
      <c r="N13" s="72"/>
      <c r="O13" s="75" t="s">
        <v>14</v>
      </c>
      <c r="P13" s="76"/>
      <c r="Q13" s="76">
        <f>P12-R12</f>
        <v>289.85000000000002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138.68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428.53000000000003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CA96E-E050-4A24-AF93-99BB79174B50}">
  <sheetPr codeName="Hoja92"/>
  <dimension ref="B2:R28"/>
  <sheetViews>
    <sheetView topLeftCell="H1" zoomScaleNormal="100" workbookViewId="0">
      <selection activeCell="O8" sqref="O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13</v>
      </c>
      <c r="G6" s="9">
        <f>E6*F6</f>
        <v>13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14</v>
      </c>
      <c r="N6" s="24">
        <f>L6*M6</f>
        <v>14</v>
      </c>
      <c r="O6" s="29" t="s">
        <v>16</v>
      </c>
      <c r="P6" s="26">
        <f>'[1]MIECOLES 26-06-2024'!$E$31</f>
        <v>81.400000000000006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</v>
      </c>
      <c r="N7" s="26">
        <f t="shared" ref="N7:N11" si="3">L7*M7</f>
        <v>2</v>
      </c>
      <c r="O7" s="29" t="s">
        <v>18</v>
      </c>
      <c r="P7" s="26">
        <f>'[1]MIECOLES 26-06-2024'!$I$21</f>
        <v>0</v>
      </c>
      <c r="Q7" s="29" t="s">
        <v>20</v>
      </c>
      <c r="R7" s="26">
        <v>130</v>
      </c>
    </row>
    <row r="8" spans="2:18" ht="24" customHeight="1" x14ac:dyDescent="0.25">
      <c r="B8" s="4">
        <v>20</v>
      </c>
      <c r="C8" s="7">
        <v>6</v>
      </c>
      <c r="D8" s="10">
        <f t="shared" si="0"/>
        <v>120</v>
      </c>
      <c r="E8" s="12">
        <v>0.25</v>
      </c>
      <c r="F8" s="7">
        <v>7</v>
      </c>
      <c r="G8" s="10">
        <f t="shared" si="1"/>
        <v>1.75</v>
      </c>
      <c r="H8" s="15">
        <f>H7+H6</f>
        <v>172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24</v>
      </c>
      <c r="N8" s="26">
        <f t="shared" si="3"/>
        <v>6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7</v>
      </c>
      <c r="N9" s="26">
        <f t="shared" si="3"/>
        <v>0.70000000000000007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16</v>
      </c>
      <c r="G10" s="10">
        <f t="shared" si="1"/>
        <v>0.8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17</v>
      </c>
      <c r="N10" s="26">
        <f t="shared" si="3"/>
        <v>0.85000000000000009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175</v>
      </c>
      <c r="E12" s="53" t="s">
        <v>53</v>
      </c>
      <c r="F12" s="54"/>
      <c r="G12" s="2">
        <f>SUM(G6:G11)</f>
        <v>17.78</v>
      </c>
      <c r="I12" s="55" t="s">
        <v>6</v>
      </c>
      <c r="J12" s="56"/>
      <c r="K12" s="34">
        <f>SUM(K6:K11)</f>
        <v>115</v>
      </c>
      <c r="L12" s="55" t="s">
        <v>55</v>
      </c>
      <c r="M12" s="56"/>
      <c r="N12" s="32">
        <f>SUM(N6:N11)</f>
        <v>23.68</v>
      </c>
      <c r="O12" s="33" t="s">
        <v>6</v>
      </c>
      <c r="P12" s="32">
        <f>SUM(P6:P11)</f>
        <v>81.400000000000006</v>
      </c>
      <c r="Q12" s="33" t="s">
        <v>6</v>
      </c>
      <c r="R12" s="32">
        <f>SUM(R6:R11)</f>
        <v>135.5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192.78</v>
      </c>
      <c r="F13" s="58"/>
      <c r="G13" s="59"/>
      <c r="I13" s="68" t="s">
        <v>15</v>
      </c>
      <c r="J13" s="69"/>
      <c r="K13" s="69"/>
      <c r="L13" s="72">
        <f>K12+N12</f>
        <v>138.68</v>
      </c>
      <c r="M13" s="72"/>
      <c r="N13" s="72"/>
      <c r="O13" s="75" t="s">
        <v>14</v>
      </c>
      <c r="P13" s="76"/>
      <c r="Q13" s="76">
        <f>P12-R12</f>
        <v>-54.099999999999994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192.78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138.68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397F3-044F-49A0-881C-1D2D784AD937}">
  <sheetPr codeName="Hoja93"/>
  <dimension ref="B2:R28"/>
  <sheetViews>
    <sheetView topLeftCell="H1" zoomScaleNormal="100" workbookViewId="0">
      <selection activeCell="N15" sqref="N15:R1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29</v>
      </c>
      <c r="G6" s="9">
        <f>E6*F6</f>
        <v>29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13</v>
      </c>
      <c r="N6" s="24">
        <f>L6*M6</f>
        <v>13</v>
      </c>
      <c r="O6" s="29" t="s">
        <v>16</v>
      </c>
      <c r="P6" s="26">
        <f>'[1]MARTES 25-06-2024'!$E$31</f>
        <v>150.48999999999998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'[1]MARTES 25-06-2024'!$I$21</f>
        <v>0</v>
      </c>
      <c r="Q7" s="29" t="s">
        <v>44</v>
      </c>
      <c r="R7" s="26">
        <v>2.15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</v>
      </c>
      <c r="G8" s="10">
        <f t="shared" si="1"/>
        <v>2.25</v>
      </c>
      <c r="H8" s="15">
        <f>H7+H6</f>
        <v>172</v>
      </c>
      <c r="I8" s="19">
        <v>20</v>
      </c>
      <c r="J8" s="25">
        <v>6</v>
      </c>
      <c r="K8" s="26">
        <f t="shared" si="2"/>
        <v>120</v>
      </c>
      <c r="L8" s="20">
        <v>0.25</v>
      </c>
      <c r="M8" s="25">
        <v>7</v>
      </c>
      <c r="N8" s="26">
        <f t="shared" si="3"/>
        <v>1.75</v>
      </c>
      <c r="O8" s="29" t="s">
        <v>61</v>
      </c>
      <c r="P8" s="26">
        <v>2.5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14</v>
      </c>
      <c r="G10" s="10">
        <f t="shared" si="1"/>
        <v>0.70000000000000007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16</v>
      </c>
      <c r="N10" s="26">
        <f t="shared" si="3"/>
        <v>0.8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10</v>
      </c>
      <c r="E12" s="53" t="s">
        <v>53</v>
      </c>
      <c r="F12" s="54"/>
      <c r="G12" s="2">
        <f>SUM(G6:G11)</f>
        <v>34.690000000000005</v>
      </c>
      <c r="I12" s="55" t="s">
        <v>6</v>
      </c>
      <c r="J12" s="56"/>
      <c r="K12" s="34">
        <f>SUM(K6:K11)</f>
        <v>175</v>
      </c>
      <c r="L12" s="55" t="s">
        <v>55</v>
      </c>
      <c r="M12" s="56"/>
      <c r="N12" s="32">
        <f>SUM(N6:N11)</f>
        <v>17.78</v>
      </c>
      <c r="O12" s="33" t="s">
        <v>6</v>
      </c>
      <c r="P12" s="32">
        <f>SUM(P6:P11)</f>
        <v>152.98999999999998</v>
      </c>
      <c r="Q12" s="33" t="s">
        <v>6</v>
      </c>
      <c r="R12" s="32">
        <f>SUM(R6:R11)</f>
        <v>4.9000000000000004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44.690000000000005</v>
      </c>
      <c r="F13" s="58"/>
      <c r="G13" s="59"/>
      <c r="I13" s="68" t="s">
        <v>15</v>
      </c>
      <c r="J13" s="69"/>
      <c r="K13" s="69"/>
      <c r="L13" s="72">
        <f>K12+N12</f>
        <v>192.78</v>
      </c>
      <c r="M13" s="72"/>
      <c r="N13" s="72"/>
      <c r="O13" s="75" t="s">
        <v>14</v>
      </c>
      <c r="P13" s="76"/>
      <c r="Q13" s="76">
        <f>P12-R12</f>
        <v>148.08999999999997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44.690000000000005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192.77999999999997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CE7A8-A855-48A3-B0CF-76F7D7F5486A}">
  <sheetPr codeName="Hoja94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31</v>
      </c>
      <c r="G6" s="9">
        <f>E6*F6</f>
        <v>31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29</v>
      </c>
      <c r="N6" s="24">
        <f>L6*M6</f>
        <v>29</v>
      </c>
      <c r="O6" s="29" t="s">
        <v>16</v>
      </c>
      <c r="P6" s="26">
        <f>'[1]LUNES 24-06-2024'!$E$31</f>
        <v>22.1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</v>
      </c>
      <c r="N7" s="26">
        <f t="shared" ref="N7:N11" si="3">L7*M7</f>
        <v>2</v>
      </c>
      <c r="O7" s="29" t="s">
        <v>18</v>
      </c>
      <c r="P7" s="26">
        <f>'[1]LUNES 24-06-2024'!$I$21</f>
        <v>0</v>
      </c>
      <c r="Q7" s="29" t="s">
        <v>20</v>
      </c>
      <c r="R7" s="26">
        <v>70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10</v>
      </c>
      <c r="G8" s="10">
        <f t="shared" si="1"/>
        <v>2.5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</v>
      </c>
      <c r="N8" s="26">
        <f t="shared" si="3"/>
        <v>2.25</v>
      </c>
      <c r="O8" s="29" t="s">
        <v>40</v>
      </c>
      <c r="P8" s="26">
        <v>26.2</v>
      </c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23</v>
      </c>
      <c r="G10" s="10">
        <f t="shared" si="1"/>
        <v>1.1500000000000001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14</v>
      </c>
      <c r="N10" s="26">
        <f t="shared" si="3"/>
        <v>0.70000000000000007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35</v>
      </c>
      <c r="E12" s="53" t="s">
        <v>53</v>
      </c>
      <c r="F12" s="54"/>
      <c r="G12" s="2">
        <f>SUM(G6:G11)</f>
        <v>36.89</v>
      </c>
      <c r="I12" s="55" t="s">
        <v>6</v>
      </c>
      <c r="J12" s="56"/>
      <c r="K12" s="34">
        <f>SUM(K6:K11)</f>
        <v>10</v>
      </c>
      <c r="L12" s="55" t="s">
        <v>55</v>
      </c>
      <c r="M12" s="56"/>
      <c r="N12" s="32">
        <f>SUM(N6:N11)</f>
        <v>34.690000000000005</v>
      </c>
      <c r="O12" s="33" t="s">
        <v>6</v>
      </c>
      <c r="P12" s="32">
        <f>SUM(P6:P11)</f>
        <v>48.3</v>
      </c>
      <c r="Q12" s="33" t="s">
        <v>6</v>
      </c>
      <c r="R12" s="32">
        <f>SUM(R6:R11)</f>
        <v>75.5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71.89</v>
      </c>
      <c r="F13" s="58"/>
      <c r="G13" s="59"/>
      <c r="I13" s="68" t="s">
        <v>15</v>
      </c>
      <c r="J13" s="69"/>
      <c r="K13" s="69"/>
      <c r="L13" s="72">
        <f>K12+N12</f>
        <v>44.690000000000005</v>
      </c>
      <c r="M13" s="72"/>
      <c r="N13" s="72"/>
      <c r="O13" s="75" t="s">
        <v>14</v>
      </c>
      <c r="P13" s="76"/>
      <c r="Q13" s="76">
        <f>P12-R12</f>
        <v>-27.200000000000003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71.89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44.69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23697-29A3-4FB1-8B5C-4F4D8D292D3E}">
  <sheetPr codeName="Hoja95"/>
  <dimension ref="B2:R28"/>
  <sheetViews>
    <sheetView topLeftCell="H1" zoomScaleNormal="100" workbookViewId="0">
      <selection activeCell="R8" sqref="R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25</v>
      </c>
      <c r="G6" s="9">
        <f>E6*F6</f>
        <v>25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31</v>
      </c>
      <c r="N6" s="24">
        <f>L6*M6</f>
        <v>31</v>
      </c>
      <c r="O6" s="29" t="s">
        <v>16</v>
      </c>
      <c r="P6" s="26">
        <f>'[1]VIERNES 21-06-2024'!$E$31</f>
        <v>29.220000000000002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1</v>
      </c>
      <c r="D7" s="10">
        <f t="shared" ref="D7:D11" si="0">B7*C7</f>
        <v>50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</v>
      </c>
      <c r="N7" s="26">
        <f t="shared" ref="N7:N11" si="3">L7*M7</f>
        <v>2</v>
      </c>
      <c r="O7" s="29" t="s">
        <v>18</v>
      </c>
      <c r="P7" s="26">
        <f>'[1]VIERNES 21-06-2024'!$I$21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6</v>
      </c>
      <c r="G8" s="10">
        <f t="shared" si="1"/>
        <v>1.5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10</v>
      </c>
      <c r="N8" s="26">
        <f t="shared" si="3"/>
        <v>2.5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22</v>
      </c>
      <c r="G10" s="10">
        <f t="shared" si="1"/>
        <v>1.1000000000000001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23</v>
      </c>
      <c r="N10" s="26">
        <f t="shared" si="3"/>
        <v>1.1500000000000001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12</v>
      </c>
      <c r="G11" s="11">
        <f t="shared" si="1"/>
        <v>0.12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100</v>
      </c>
      <c r="E12" s="53" t="s">
        <v>53</v>
      </c>
      <c r="F12" s="54"/>
      <c r="G12" s="2">
        <f>SUM(G6:G11)</f>
        <v>30.42</v>
      </c>
      <c r="I12" s="55" t="s">
        <v>6</v>
      </c>
      <c r="J12" s="56"/>
      <c r="K12" s="34">
        <f>SUM(K6:K11)</f>
        <v>35</v>
      </c>
      <c r="L12" s="55" t="s">
        <v>55</v>
      </c>
      <c r="M12" s="56"/>
      <c r="N12" s="32">
        <f>SUM(N6:N11)</f>
        <v>36.89</v>
      </c>
      <c r="O12" s="33" t="s">
        <v>6</v>
      </c>
      <c r="P12" s="32">
        <f>SUM(P6:P11)</f>
        <v>29.220000000000002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130.42000000000002</v>
      </c>
      <c r="F13" s="58"/>
      <c r="G13" s="59"/>
      <c r="I13" s="68" t="s">
        <v>15</v>
      </c>
      <c r="J13" s="69"/>
      <c r="K13" s="69"/>
      <c r="L13" s="72">
        <f>K12+N12</f>
        <v>71.89</v>
      </c>
      <c r="M13" s="72"/>
      <c r="N13" s="72"/>
      <c r="O13" s="75" t="s">
        <v>14</v>
      </c>
      <c r="P13" s="76"/>
      <c r="Q13" s="76">
        <f>P12-R12</f>
        <v>-58.53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130.42000000000002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71.890000000000015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4823-21D3-49D9-A600-38B8DF156AA4}">
  <sheetPr codeName="Hoja96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27</v>
      </c>
      <c r="G6" s="9">
        <f>E6*F6</f>
        <v>27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25</v>
      </c>
      <c r="N6" s="24">
        <f>L6*M6</f>
        <v>25</v>
      </c>
      <c r="O6" s="29" t="s">
        <v>16</v>
      </c>
      <c r="P6" s="26">
        <f>'[1]JUEVES 20-06-2024'!$E$31</f>
        <v>24.360000000000003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1</v>
      </c>
      <c r="K7" s="26">
        <f t="shared" ref="K7:K11" si="2">I7*J7</f>
        <v>50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'[1]JUEVES 20-06-2024'!$I$21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6</v>
      </c>
      <c r="G8" s="10">
        <f t="shared" si="1"/>
        <v>1.5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6</v>
      </c>
      <c r="N8" s="26">
        <f t="shared" si="3"/>
        <v>1.5</v>
      </c>
      <c r="O8" s="29" t="s">
        <v>52</v>
      </c>
      <c r="P8" s="26">
        <v>45.4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30</v>
      </c>
      <c r="G10" s="10">
        <f t="shared" si="1"/>
        <v>1.5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22</v>
      </c>
      <c r="N10" s="26">
        <f t="shared" si="3"/>
        <v>1.1000000000000001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</v>
      </c>
      <c r="G11" s="11">
        <f t="shared" si="1"/>
        <v>0.11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12</v>
      </c>
      <c r="N11" s="28">
        <f t="shared" si="3"/>
        <v>0.12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30</v>
      </c>
      <c r="E12" s="53" t="s">
        <v>53</v>
      </c>
      <c r="F12" s="54"/>
      <c r="G12" s="2">
        <f>SUM(G6:G11)</f>
        <v>33.409999999999997</v>
      </c>
      <c r="I12" s="55" t="s">
        <v>6</v>
      </c>
      <c r="J12" s="56"/>
      <c r="K12" s="34">
        <f>SUM(K6:K11)</f>
        <v>100</v>
      </c>
      <c r="L12" s="55" t="s">
        <v>55</v>
      </c>
      <c r="M12" s="56"/>
      <c r="N12" s="32">
        <f>SUM(N6:N11)</f>
        <v>30.42</v>
      </c>
      <c r="O12" s="33" t="s">
        <v>6</v>
      </c>
      <c r="P12" s="32">
        <f>SUM(P6:P11)</f>
        <v>69.760000000000005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63.41</v>
      </c>
      <c r="F13" s="58"/>
      <c r="G13" s="59"/>
      <c r="I13" s="68" t="s">
        <v>15</v>
      </c>
      <c r="J13" s="69"/>
      <c r="K13" s="69"/>
      <c r="L13" s="72">
        <f>K12+N12</f>
        <v>130.42000000000002</v>
      </c>
      <c r="M13" s="72"/>
      <c r="N13" s="72"/>
      <c r="O13" s="75" t="s">
        <v>14</v>
      </c>
      <c r="P13" s="76"/>
      <c r="Q13" s="76">
        <f>P12-R12</f>
        <v>67.010000000000005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63.41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130.42000000000002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147BF-FEE0-4B98-B5E5-1EFD46CA66A4}">
  <sheetPr codeName="Hoja97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19</v>
      </c>
      <c r="G6" s="9">
        <f>E6*F6</f>
        <v>19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27</v>
      </c>
      <c r="N6" s="24">
        <f>L6*M6</f>
        <v>27</v>
      </c>
      <c r="O6" s="29" t="s">
        <v>16</v>
      </c>
      <c r="P6" s="26">
        <f>'[1]MIERCOLES 19-06-2024'!$E$31</f>
        <v>137.69999999999999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'[1]MIERCOLES 19-06-2024'!$I$21</f>
        <v>0</v>
      </c>
      <c r="Q7" s="29" t="s">
        <v>20</v>
      </c>
      <c r="R7" s="26">
        <v>205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2</v>
      </c>
      <c r="G8" s="10">
        <f t="shared" si="1"/>
        <v>0.5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6</v>
      </c>
      <c r="N8" s="26">
        <f t="shared" si="3"/>
        <v>1.5</v>
      </c>
      <c r="O8" s="29" t="s">
        <v>26</v>
      </c>
      <c r="P8" s="26">
        <v>40</v>
      </c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5</v>
      </c>
      <c r="G9" s="10">
        <f t="shared" si="1"/>
        <v>0.5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8</v>
      </c>
      <c r="N9" s="26">
        <f t="shared" si="3"/>
        <v>0.8</v>
      </c>
      <c r="O9" s="29" t="s">
        <v>3</v>
      </c>
      <c r="P9" s="26">
        <v>25</v>
      </c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21</v>
      </c>
      <c r="G10" s="10">
        <f t="shared" si="1"/>
        <v>1.05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30</v>
      </c>
      <c r="N10" s="26">
        <f t="shared" si="3"/>
        <v>1.5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16</v>
      </c>
      <c r="G11" s="11">
        <f t="shared" si="1"/>
        <v>0.16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</v>
      </c>
      <c r="N11" s="28">
        <f t="shared" si="3"/>
        <v>0.11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50</v>
      </c>
      <c r="E12" s="53" t="s">
        <v>53</v>
      </c>
      <c r="F12" s="54"/>
      <c r="G12" s="2">
        <f>SUM(G6:G11)</f>
        <v>21.21</v>
      </c>
      <c r="I12" s="55" t="s">
        <v>6</v>
      </c>
      <c r="J12" s="56"/>
      <c r="K12" s="34">
        <f>SUM(K6:K11)</f>
        <v>30</v>
      </c>
      <c r="L12" s="55" t="s">
        <v>55</v>
      </c>
      <c r="M12" s="56"/>
      <c r="N12" s="32">
        <f>SUM(N6:N11)</f>
        <v>33.409999999999997</v>
      </c>
      <c r="O12" s="33" t="s">
        <v>6</v>
      </c>
      <c r="P12" s="32">
        <f>SUM(P6:P11)</f>
        <v>202.7</v>
      </c>
      <c r="Q12" s="33" t="s">
        <v>6</v>
      </c>
      <c r="R12" s="32">
        <f>SUM(R6:R11)</f>
        <v>210.5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71.210000000000008</v>
      </c>
      <c r="F13" s="58"/>
      <c r="G13" s="59"/>
      <c r="I13" s="68" t="s">
        <v>15</v>
      </c>
      <c r="J13" s="69"/>
      <c r="K13" s="69"/>
      <c r="L13" s="72">
        <f>K12+N12</f>
        <v>63.41</v>
      </c>
      <c r="M13" s="72"/>
      <c r="N13" s="72"/>
      <c r="O13" s="75" t="s">
        <v>14</v>
      </c>
      <c r="P13" s="76"/>
      <c r="Q13" s="76">
        <f>P12-R12</f>
        <v>-7.8000000000000114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71.210000000000008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63.41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D696D-D631-4AA8-A8A6-24E5808C7CEF}">
  <sheetPr codeName="Hoja98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15</v>
      </c>
      <c r="G6" s="9">
        <f>E6*F6</f>
        <v>15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19</v>
      </c>
      <c r="N6" s="24">
        <f>L6*M6</f>
        <v>19</v>
      </c>
      <c r="O6" s="29" t="s">
        <v>16</v>
      </c>
      <c r="P6" s="26">
        <f>'[1]MARTES 18-06-2024'!$E$31</f>
        <v>5.44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18-06-2024'!$I$21</f>
        <v>0</v>
      </c>
      <c r="Q7" s="29" t="s">
        <v>39</v>
      </c>
      <c r="R7" s="26">
        <v>2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8</v>
      </c>
      <c r="G8" s="10">
        <f t="shared" si="1"/>
        <v>2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2</v>
      </c>
      <c r="N8" s="26">
        <f t="shared" si="3"/>
        <v>0.5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5</v>
      </c>
      <c r="N9" s="26">
        <f t="shared" si="3"/>
        <v>0.5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22</v>
      </c>
      <c r="G10" s="10">
        <f t="shared" si="1"/>
        <v>1.1000000000000001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21</v>
      </c>
      <c r="N10" s="26">
        <f t="shared" si="3"/>
        <v>1.05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12</v>
      </c>
      <c r="G11" s="11">
        <f t="shared" si="1"/>
        <v>0.12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16</v>
      </c>
      <c r="N11" s="28">
        <f t="shared" si="3"/>
        <v>0.16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50</v>
      </c>
      <c r="E12" s="53" t="s">
        <v>53</v>
      </c>
      <c r="F12" s="54"/>
      <c r="G12" s="2">
        <f>SUM(G6:G11)</f>
        <v>20.520000000000003</v>
      </c>
      <c r="I12" s="55" t="s">
        <v>6</v>
      </c>
      <c r="J12" s="56"/>
      <c r="K12" s="34">
        <f>SUM(K6:K11)</f>
        <v>50</v>
      </c>
      <c r="L12" s="55" t="s">
        <v>55</v>
      </c>
      <c r="M12" s="56"/>
      <c r="N12" s="32">
        <f>SUM(N6:N11)</f>
        <v>21.21</v>
      </c>
      <c r="O12" s="33" t="s">
        <v>6</v>
      </c>
      <c r="P12" s="32">
        <f>SUM(P6:P11)</f>
        <v>5.44</v>
      </c>
      <c r="Q12" s="33" t="s">
        <v>6</v>
      </c>
      <c r="R12" s="32">
        <f>SUM(R6:R11)</f>
        <v>4.75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70.52000000000001</v>
      </c>
      <c r="F13" s="58"/>
      <c r="G13" s="59"/>
      <c r="I13" s="68" t="s">
        <v>15</v>
      </c>
      <c r="J13" s="69"/>
      <c r="K13" s="69"/>
      <c r="L13" s="72">
        <f>K12+N12</f>
        <v>71.210000000000008</v>
      </c>
      <c r="M13" s="72"/>
      <c r="N13" s="72"/>
      <c r="O13" s="75" t="s">
        <v>14</v>
      </c>
      <c r="P13" s="76"/>
      <c r="Q13" s="76">
        <f>P12-R12</f>
        <v>0.69000000000000039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70.52000000000001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71.210000000000008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A0BF4-8957-4FC4-9233-6ADEB44A925C}">
  <sheetPr codeName="Hoja99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13</v>
      </c>
      <c r="G6" s="9">
        <f>E6*F6</f>
        <v>13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'[1]LUNES 17-06-2024'!$E$31</f>
        <v>258.3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'[1]LUNES 17-06-2024'!$I$21</f>
        <v>0</v>
      </c>
      <c r="Q7" s="29" t="s">
        <v>20</v>
      </c>
      <c r="R7" s="26">
        <v>380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10</v>
      </c>
      <c r="G8" s="10">
        <f t="shared" si="1"/>
        <v>2.5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8</v>
      </c>
      <c r="N8" s="26">
        <f t="shared" si="3"/>
        <v>2</v>
      </c>
      <c r="O8" s="29" t="s">
        <v>66</v>
      </c>
      <c r="P8" s="26">
        <v>80</v>
      </c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10</v>
      </c>
      <c r="G9" s="10">
        <f t="shared" si="1"/>
        <v>1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8</v>
      </c>
      <c r="N9" s="26">
        <f t="shared" si="3"/>
        <v>0.8</v>
      </c>
      <c r="O9" s="29" t="s">
        <v>67</v>
      </c>
      <c r="P9" s="26">
        <v>54</v>
      </c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22</v>
      </c>
      <c r="G10" s="10">
        <f t="shared" si="1"/>
        <v>1.1000000000000001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22</v>
      </c>
      <c r="N10" s="26">
        <f t="shared" si="3"/>
        <v>1.1000000000000001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12</v>
      </c>
      <c r="G11" s="11">
        <f t="shared" si="1"/>
        <v>0.12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12</v>
      </c>
      <c r="N11" s="28">
        <f t="shared" si="3"/>
        <v>0.12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45</v>
      </c>
      <c r="E12" s="53" t="s">
        <v>53</v>
      </c>
      <c r="F12" s="54"/>
      <c r="G12" s="2">
        <f>SUM(G6:G11)</f>
        <v>18.720000000000002</v>
      </c>
      <c r="I12" s="55" t="s">
        <v>6</v>
      </c>
      <c r="J12" s="56"/>
      <c r="K12" s="34">
        <f>SUM(K6:K11)</f>
        <v>50</v>
      </c>
      <c r="L12" s="55" t="s">
        <v>55</v>
      </c>
      <c r="M12" s="56"/>
      <c r="N12" s="32">
        <f>SUM(N6:N11)</f>
        <v>20.520000000000003</v>
      </c>
      <c r="O12" s="33" t="s">
        <v>6</v>
      </c>
      <c r="P12" s="32">
        <f>SUM(P6:P11)</f>
        <v>392.3</v>
      </c>
      <c r="Q12" s="33" t="s">
        <v>6</v>
      </c>
      <c r="R12" s="32">
        <f>SUM(R6:R11)</f>
        <v>385.5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63.72</v>
      </c>
      <c r="F13" s="58"/>
      <c r="G13" s="59"/>
      <c r="I13" s="68" t="s">
        <v>15</v>
      </c>
      <c r="J13" s="69"/>
      <c r="K13" s="69"/>
      <c r="L13" s="72">
        <f>K12+N12</f>
        <v>70.52000000000001</v>
      </c>
      <c r="M13" s="72"/>
      <c r="N13" s="72"/>
      <c r="O13" s="75" t="s">
        <v>14</v>
      </c>
      <c r="P13" s="76"/>
      <c r="Q13" s="76">
        <f>P12-R12</f>
        <v>6.8000000000000114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63.72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70.52000000000001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6DE8-933C-4E7A-83C2-8099C74A74D1}">
  <sheetPr codeName="Hoja100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19</v>
      </c>
      <c r="G6" s="9">
        <f>E6*F6</f>
        <v>19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13</v>
      </c>
      <c r="N6" s="24">
        <f>L6*M6</f>
        <v>13</v>
      </c>
      <c r="O6" s="29" t="s">
        <v>16</v>
      </c>
      <c r="P6" s="26">
        <f>'[1]VIERNES 14-06-2024'!$E$31</f>
        <v>74.04000000000002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'[1]VIERNES 14-06-2024'!$I$21</f>
        <v>0</v>
      </c>
      <c r="Q7" s="29" t="s">
        <v>65</v>
      </c>
      <c r="R7" s="26">
        <v>85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14</v>
      </c>
      <c r="G8" s="10">
        <f t="shared" si="1"/>
        <v>3.5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10</v>
      </c>
      <c r="N8" s="26">
        <f t="shared" si="3"/>
        <v>2.5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11</v>
      </c>
      <c r="G9" s="10">
        <f t="shared" si="1"/>
        <v>1.1000000000000001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10</v>
      </c>
      <c r="N9" s="26">
        <f t="shared" si="3"/>
        <v>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24</v>
      </c>
      <c r="G10" s="10">
        <f t="shared" si="1"/>
        <v>1.2000000000000002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22</v>
      </c>
      <c r="N10" s="26">
        <f t="shared" si="3"/>
        <v>1.1000000000000001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12</v>
      </c>
      <c r="N11" s="28">
        <f t="shared" si="3"/>
        <v>0.12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50</v>
      </c>
      <c r="E12" s="53" t="s">
        <v>53</v>
      </c>
      <c r="F12" s="54"/>
      <c r="G12" s="2">
        <f>SUM(G6:G11)</f>
        <v>27.43</v>
      </c>
      <c r="I12" s="55" t="s">
        <v>6</v>
      </c>
      <c r="J12" s="56"/>
      <c r="K12" s="34">
        <f>SUM(K6:K11)</f>
        <v>45</v>
      </c>
      <c r="L12" s="55" t="s">
        <v>55</v>
      </c>
      <c r="M12" s="56"/>
      <c r="N12" s="32">
        <f>SUM(N6:N11)</f>
        <v>18.720000000000002</v>
      </c>
      <c r="O12" s="33" t="s">
        <v>6</v>
      </c>
      <c r="P12" s="32">
        <f>SUM(P6:P11)</f>
        <v>74.04000000000002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77.430000000000007</v>
      </c>
      <c r="F13" s="58"/>
      <c r="G13" s="59"/>
      <c r="I13" s="68" t="s">
        <v>15</v>
      </c>
      <c r="J13" s="69"/>
      <c r="K13" s="69"/>
      <c r="L13" s="72">
        <f>K12+N12</f>
        <v>63.72</v>
      </c>
      <c r="M13" s="72"/>
      <c r="N13" s="72"/>
      <c r="O13" s="75" t="s">
        <v>14</v>
      </c>
      <c r="P13" s="76"/>
      <c r="Q13" s="76">
        <f>P12-R12</f>
        <v>-13.70999999999998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77.430000000000007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63.720000000000027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21CF2-0919-4D85-BCEA-B28596C9943C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45</v>
      </c>
      <c r="G6" s="9">
        <f>E6*F6</f>
        <v>45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34</v>
      </c>
      <c r="N6" s="24">
        <f>L6*M6</f>
        <v>34</v>
      </c>
      <c r="O6" s="29" t="s">
        <v>16</v>
      </c>
      <c r="P6" s="26">
        <f>'[1]LUNES 23-09-2024'!$E$31</f>
        <v>4.9000000000000004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'[1]LUNES 23-09-2024'!$I$21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9</v>
      </c>
      <c r="G8" s="10">
        <f t="shared" si="1"/>
        <v>2.25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7</v>
      </c>
      <c r="N8" s="26">
        <f t="shared" si="3"/>
        <v>1.75</v>
      </c>
      <c r="O8" s="29" t="s">
        <v>87</v>
      </c>
      <c r="P8" s="26">
        <v>11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16</v>
      </c>
      <c r="G9" s="10">
        <f t="shared" si="1"/>
        <v>1.6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13</v>
      </c>
      <c r="N9" s="26">
        <f t="shared" si="3"/>
        <v>1.3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50</v>
      </c>
      <c r="G10" s="10">
        <f t="shared" si="1"/>
        <v>2.5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49</v>
      </c>
      <c r="N10" s="26">
        <f t="shared" si="3"/>
        <v>2.4500000000000002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55</v>
      </c>
      <c r="G11" s="11">
        <f t="shared" si="1"/>
        <v>0.55000000000000004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55</v>
      </c>
      <c r="N11" s="28">
        <f t="shared" si="3"/>
        <v>0.55000000000000004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60</v>
      </c>
      <c r="E12" s="53" t="s">
        <v>53</v>
      </c>
      <c r="F12" s="54"/>
      <c r="G12" s="2">
        <f>SUM(G6:G11)</f>
        <v>52.9</v>
      </c>
      <c r="I12" s="55" t="s">
        <v>6</v>
      </c>
      <c r="J12" s="56"/>
      <c r="K12" s="34">
        <f>SUM(K6:K11)</f>
        <v>85</v>
      </c>
      <c r="L12" s="55" t="s">
        <v>55</v>
      </c>
      <c r="M12" s="56"/>
      <c r="N12" s="32">
        <f>SUM(N6:N11)</f>
        <v>41.05</v>
      </c>
      <c r="O12" s="33" t="s">
        <v>6</v>
      </c>
      <c r="P12" s="32">
        <f>SUM(P6:P11)</f>
        <v>15.9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112.9</v>
      </c>
      <c r="F13" s="58"/>
      <c r="G13" s="59"/>
      <c r="I13" s="68" t="s">
        <v>15</v>
      </c>
      <c r="J13" s="69"/>
      <c r="K13" s="69"/>
      <c r="L13" s="72">
        <f>K12+N12</f>
        <v>126.05</v>
      </c>
      <c r="M13" s="72"/>
      <c r="N13" s="72"/>
      <c r="O13" s="75" t="s">
        <v>14</v>
      </c>
      <c r="P13" s="76"/>
      <c r="Q13" s="76">
        <f>P12-R12</f>
        <v>13.15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112.9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126.05000000000001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B81F5-F9CA-4665-8E52-17776B77F930}">
  <sheetPr codeName="Hoja101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25</v>
      </c>
      <c r="G6" s="9">
        <f>E6*F6</f>
        <v>25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19</v>
      </c>
      <c r="N6" s="24">
        <f>L6*M6</f>
        <v>19</v>
      </c>
      <c r="O6" s="29" t="s">
        <v>16</v>
      </c>
      <c r="P6" s="26">
        <f>'[1]JUEVES 13-06-2024'!$E$31</f>
        <v>27.2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'[1]JUEVES 13-06-2024'!$I$21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14</v>
      </c>
      <c r="G8" s="10">
        <f t="shared" si="1"/>
        <v>3.5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14</v>
      </c>
      <c r="N8" s="26">
        <f t="shared" si="3"/>
        <v>3.5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11</v>
      </c>
      <c r="N9" s="26">
        <f t="shared" si="3"/>
        <v>1.1000000000000001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21</v>
      </c>
      <c r="G10" s="10">
        <f t="shared" si="1"/>
        <v>1.05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24</v>
      </c>
      <c r="N10" s="26">
        <f t="shared" si="3"/>
        <v>1.2000000000000002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20</v>
      </c>
      <c r="E12" s="53" t="s">
        <v>53</v>
      </c>
      <c r="F12" s="54"/>
      <c r="G12" s="2">
        <f>SUM(G6:G11)</f>
        <v>32.980000000000004</v>
      </c>
      <c r="I12" s="55" t="s">
        <v>6</v>
      </c>
      <c r="J12" s="56"/>
      <c r="K12" s="34">
        <f>SUM(K6:K11)</f>
        <v>50</v>
      </c>
      <c r="L12" s="55" t="s">
        <v>55</v>
      </c>
      <c r="M12" s="56"/>
      <c r="N12" s="32">
        <f>SUM(N6:N11)</f>
        <v>27.43</v>
      </c>
      <c r="O12" s="33" t="s">
        <v>6</v>
      </c>
      <c r="P12" s="32">
        <f>SUM(P6:P11)</f>
        <v>27.2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52.980000000000004</v>
      </c>
      <c r="F13" s="58"/>
      <c r="G13" s="59"/>
      <c r="I13" s="68" t="s">
        <v>15</v>
      </c>
      <c r="J13" s="69"/>
      <c r="K13" s="69"/>
      <c r="L13" s="72">
        <f>K12+N12</f>
        <v>77.430000000000007</v>
      </c>
      <c r="M13" s="72"/>
      <c r="N13" s="72"/>
      <c r="O13" s="75" t="s">
        <v>14</v>
      </c>
      <c r="P13" s="76"/>
      <c r="Q13" s="76">
        <f>P12-R12</f>
        <v>24.45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52.980000000000004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77.430000000000007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2727B-5C41-4044-9AAE-3E1FAD4F7067}">
  <sheetPr codeName="Hoja102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</v>
      </c>
      <c r="G6" s="9">
        <f>E6*F6</f>
        <v>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25</v>
      </c>
      <c r="N6" s="24">
        <f>L6*M6</f>
        <v>25</v>
      </c>
      <c r="O6" s="29" t="s">
        <v>16</v>
      </c>
      <c r="P6" s="26">
        <f>'[1]MIERCOLES 12-06-2024'!$E$31</f>
        <v>21.75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'[1]MIERCOLES 12-06-2024'!$I$21</f>
        <v>0</v>
      </c>
      <c r="Q7" s="29" t="s">
        <v>20</v>
      </c>
      <c r="R7" s="26">
        <v>180</v>
      </c>
    </row>
    <row r="8" spans="2:18" ht="24" customHeight="1" x14ac:dyDescent="0.25">
      <c r="B8" s="4">
        <v>20</v>
      </c>
      <c r="C8" s="7">
        <v>9</v>
      </c>
      <c r="D8" s="10">
        <f t="shared" si="0"/>
        <v>180</v>
      </c>
      <c r="E8" s="12">
        <v>0.25</v>
      </c>
      <c r="F8" s="7">
        <v>13</v>
      </c>
      <c r="G8" s="10">
        <f t="shared" si="1"/>
        <v>3.25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14</v>
      </c>
      <c r="N8" s="26">
        <f t="shared" si="3"/>
        <v>3.5</v>
      </c>
      <c r="O8" s="29" t="s">
        <v>26</v>
      </c>
      <c r="P8" s="26">
        <v>3.4</v>
      </c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7</v>
      </c>
      <c r="G9" s="10">
        <f t="shared" si="1"/>
        <v>0.70000000000000007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8</v>
      </c>
      <c r="N9" s="26">
        <f t="shared" si="3"/>
        <v>0.8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16</v>
      </c>
      <c r="G10" s="10">
        <f t="shared" si="1"/>
        <v>0.8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21</v>
      </c>
      <c r="N10" s="26">
        <f t="shared" si="3"/>
        <v>1.05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200</v>
      </c>
      <c r="E12" s="53" t="s">
        <v>53</v>
      </c>
      <c r="F12" s="54"/>
      <c r="G12" s="2">
        <f>SUM(G6:G11)</f>
        <v>13.33</v>
      </c>
      <c r="I12" s="55" t="s">
        <v>6</v>
      </c>
      <c r="J12" s="56"/>
      <c r="K12" s="34">
        <f>SUM(K6:K11)</f>
        <v>20</v>
      </c>
      <c r="L12" s="55" t="s">
        <v>55</v>
      </c>
      <c r="M12" s="56"/>
      <c r="N12" s="32">
        <f>SUM(N6:N11)</f>
        <v>32.980000000000004</v>
      </c>
      <c r="O12" s="33" t="s">
        <v>6</v>
      </c>
      <c r="P12" s="32">
        <f>SUM(P6:P11)</f>
        <v>25.15</v>
      </c>
      <c r="Q12" s="33" t="s">
        <v>6</v>
      </c>
      <c r="R12" s="32">
        <f>SUM(R6:R11)</f>
        <v>185.5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213.33</v>
      </c>
      <c r="F13" s="58"/>
      <c r="G13" s="59"/>
      <c r="I13" s="68" t="s">
        <v>15</v>
      </c>
      <c r="J13" s="69"/>
      <c r="K13" s="69"/>
      <c r="L13" s="72">
        <f>K12+N12</f>
        <v>52.980000000000004</v>
      </c>
      <c r="M13" s="72"/>
      <c r="N13" s="72"/>
      <c r="O13" s="75" t="s">
        <v>14</v>
      </c>
      <c r="P13" s="76"/>
      <c r="Q13" s="76">
        <f>P12-R12</f>
        <v>-160.35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213.33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52.980000000000018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56EF0-2784-4BF2-AAA2-A1D93A3173D9}">
  <sheetPr codeName="Hoja103"/>
  <dimension ref="B2:R28"/>
  <sheetViews>
    <sheetView topLeftCell="H1" zoomScaleNormal="100" workbookViewId="0">
      <selection activeCell="C10" sqref="C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21</v>
      </c>
      <c r="G6" s="9">
        <f>E6*F6</f>
        <v>21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</v>
      </c>
      <c r="N6" s="24">
        <f>L6*M6</f>
        <v>6</v>
      </c>
      <c r="O6" s="29" t="s">
        <v>16</v>
      </c>
      <c r="P6" s="26">
        <f>'[1]MARTES 11-06-2024'!$E$31</f>
        <v>65.45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'[1]MARTES 11-06-2024'!$I$21</f>
        <v>0</v>
      </c>
      <c r="Q7" s="29" t="s">
        <v>56</v>
      </c>
      <c r="R7" s="26">
        <v>4.8499999999999996</v>
      </c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27</v>
      </c>
      <c r="G8" s="10">
        <f t="shared" si="1"/>
        <v>6.75</v>
      </c>
      <c r="H8" s="15">
        <f>H7+H6</f>
        <v>172</v>
      </c>
      <c r="I8" s="19">
        <v>20</v>
      </c>
      <c r="J8" s="25">
        <v>9</v>
      </c>
      <c r="K8" s="26">
        <f t="shared" si="2"/>
        <v>180</v>
      </c>
      <c r="L8" s="20">
        <v>0.25</v>
      </c>
      <c r="M8" s="25">
        <v>13</v>
      </c>
      <c r="N8" s="26">
        <f t="shared" si="3"/>
        <v>3.25</v>
      </c>
      <c r="O8" s="29" t="s">
        <v>64</v>
      </c>
      <c r="P8" s="26">
        <v>5</v>
      </c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7</v>
      </c>
      <c r="N9" s="26">
        <f t="shared" si="3"/>
        <v>0.70000000000000007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7</v>
      </c>
      <c r="G10" s="10">
        <f t="shared" si="1"/>
        <v>0.35000000000000003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16</v>
      </c>
      <c r="N10" s="26">
        <f t="shared" si="3"/>
        <v>0.8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120</v>
      </c>
      <c r="E12" s="53" t="s">
        <v>53</v>
      </c>
      <c r="F12" s="54"/>
      <c r="G12" s="2">
        <f>SUM(G6:G11)</f>
        <v>30.48</v>
      </c>
      <c r="I12" s="55" t="s">
        <v>6</v>
      </c>
      <c r="J12" s="56"/>
      <c r="K12" s="34">
        <f>SUM(K6:K11)</f>
        <v>200</v>
      </c>
      <c r="L12" s="55" t="s">
        <v>55</v>
      </c>
      <c r="M12" s="56"/>
      <c r="N12" s="32">
        <f>SUM(N6:N11)</f>
        <v>13.33</v>
      </c>
      <c r="O12" s="33" t="s">
        <v>6</v>
      </c>
      <c r="P12" s="32">
        <f>SUM(P6:P11)</f>
        <v>70.45</v>
      </c>
      <c r="Q12" s="33" t="s">
        <v>6</v>
      </c>
      <c r="R12" s="32">
        <f>SUM(R6:R11)</f>
        <v>7.6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150.47999999999999</v>
      </c>
      <c r="F13" s="58"/>
      <c r="G13" s="59"/>
      <c r="I13" s="68" t="s">
        <v>15</v>
      </c>
      <c r="J13" s="69"/>
      <c r="K13" s="69"/>
      <c r="L13" s="72">
        <f>K12+N12</f>
        <v>213.33</v>
      </c>
      <c r="M13" s="72"/>
      <c r="N13" s="72"/>
      <c r="O13" s="75" t="s">
        <v>14</v>
      </c>
      <c r="P13" s="76"/>
      <c r="Q13" s="76">
        <f>P12-R12</f>
        <v>62.85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150.47999999999999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213.32999999999998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DD1F-3C1F-4D18-8B1E-793035DED0D5}">
  <sheetPr codeName="Hoja104"/>
  <dimension ref="B2:R28"/>
  <sheetViews>
    <sheetView topLeftCell="H1" zoomScaleNormal="100" workbookViewId="0">
      <selection activeCell="P11" sqref="P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21</v>
      </c>
      <c r="G6" s="9">
        <f>E6*F6</f>
        <v>21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21</v>
      </c>
      <c r="N6" s="24">
        <f>L6*M6</f>
        <v>21</v>
      </c>
      <c r="O6" s="29" t="s">
        <v>16</v>
      </c>
      <c r="P6" s="26">
        <f>'[1]LUNES 10-06-2024'!$E$31</f>
        <v>40.4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'[1]LUNES 10-06-2024'!$I$21</f>
        <v>0</v>
      </c>
      <c r="Q7" s="29" t="s">
        <v>20</v>
      </c>
      <c r="R7" s="26">
        <v>60</v>
      </c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27</v>
      </c>
      <c r="G8" s="10">
        <f t="shared" si="1"/>
        <v>6.75</v>
      </c>
      <c r="H8" s="15">
        <f>H7+H6</f>
        <v>172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27</v>
      </c>
      <c r="N8" s="26">
        <f t="shared" si="3"/>
        <v>6.75</v>
      </c>
      <c r="O8" s="29" t="s">
        <v>63</v>
      </c>
      <c r="P8" s="26">
        <v>19.899999999999999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10</v>
      </c>
      <c r="G9" s="10">
        <f t="shared" si="1"/>
        <v>1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8</v>
      </c>
      <c r="N9" s="26">
        <f t="shared" si="3"/>
        <v>0.8</v>
      </c>
      <c r="O9" s="29" t="s">
        <v>40</v>
      </c>
      <c r="P9" s="26">
        <v>90</v>
      </c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7</v>
      </c>
      <c r="G10" s="10">
        <f t="shared" si="1"/>
        <v>0.35000000000000003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7</v>
      </c>
      <c r="N10" s="26">
        <f t="shared" si="3"/>
        <v>0.35000000000000003</v>
      </c>
      <c r="O10" s="29" t="s">
        <v>35</v>
      </c>
      <c r="P10" s="26">
        <v>10</v>
      </c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25</v>
      </c>
      <c r="E12" s="53" t="s">
        <v>53</v>
      </c>
      <c r="F12" s="54"/>
      <c r="G12" s="2">
        <f>SUM(G6:G11)</f>
        <v>30.68</v>
      </c>
      <c r="I12" s="55" t="s">
        <v>6</v>
      </c>
      <c r="J12" s="56"/>
      <c r="K12" s="34">
        <f>SUM(K6:K11)</f>
        <v>120</v>
      </c>
      <c r="L12" s="55" t="s">
        <v>55</v>
      </c>
      <c r="M12" s="56"/>
      <c r="N12" s="32">
        <f>SUM(N6:N11)</f>
        <v>30.48</v>
      </c>
      <c r="O12" s="33" t="s">
        <v>6</v>
      </c>
      <c r="P12" s="32">
        <f>SUM(P6:P11)</f>
        <v>160.30000000000001</v>
      </c>
      <c r="Q12" s="33" t="s">
        <v>6</v>
      </c>
      <c r="R12" s="32">
        <f>SUM(R6:R11)</f>
        <v>65.5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55.68</v>
      </c>
      <c r="F13" s="58"/>
      <c r="G13" s="59"/>
      <c r="I13" s="68" t="s">
        <v>15</v>
      </c>
      <c r="J13" s="69"/>
      <c r="K13" s="69"/>
      <c r="L13" s="72">
        <f>K12+N12</f>
        <v>150.47999999999999</v>
      </c>
      <c r="M13" s="72"/>
      <c r="N13" s="72"/>
      <c r="O13" s="75" t="s">
        <v>14</v>
      </c>
      <c r="P13" s="76"/>
      <c r="Q13" s="76">
        <f>P12-R12</f>
        <v>94.800000000000011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55.68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150.48000000000002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B1C59-858D-41EF-BF0D-BD1AE3AF23D9}">
  <sheetPr codeName="Hoja105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21</v>
      </c>
      <c r="N6" s="24">
        <f>L6*M6</f>
        <v>21</v>
      </c>
      <c r="O6" s="29" t="s">
        <v>16</v>
      </c>
      <c r="P6" s="26">
        <f>'[1]VIERNES 07-06-2024'!$E$31</f>
        <v>26.979999999999997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'[1]VIERNES 07-06-2024'!$I$21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14</v>
      </c>
      <c r="G8" s="10">
        <f t="shared" si="1"/>
        <v>3.5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27</v>
      </c>
      <c r="N8" s="26">
        <f t="shared" si="3"/>
        <v>6.75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3</v>
      </c>
      <c r="G9" s="10">
        <f t="shared" si="1"/>
        <v>0.30000000000000004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10</v>
      </c>
      <c r="N9" s="26">
        <f t="shared" si="3"/>
        <v>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</v>
      </c>
      <c r="G10" s="10">
        <f t="shared" si="1"/>
        <v>0.1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7</v>
      </c>
      <c r="N10" s="26">
        <f t="shared" si="3"/>
        <v>0.35000000000000003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110</v>
      </c>
      <c r="E12" s="53" t="s">
        <v>53</v>
      </c>
      <c r="F12" s="54"/>
      <c r="G12" s="2">
        <f>SUM(G6:G11)</f>
        <v>6.4499999999999993</v>
      </c>
      <c r="I12" s="55" t="s">
        <v>6</v>
      </c>
      <c r="J12" s="56"/>
      <c r="K12" s="34">
        <f>SUM(K6:K11)</f>
        <v>25</v>
      </c>
      <c r="L12" s="55" t="s">
        <v>55</v>
      </c>
      <c r="M12" s="56"/>
      <c r="N12" s="32">
        <f>SUM(N6:N11)</f>
        <v>30.68</v>
      </c>
      <c r="O12" s="33" t="s">
        <v>6</v>
      </c>
      <c r="P12" s="32">
        <f>SUM(P6:P11)</f>
        <v>26.979999999999997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116.45</v>
      </c>
      <c r="F13" s="58"/>
      <c r="G13" s="59"/>
      <c r="I13" s="68" t="s">
        <v>15</v>
      </c>
      <c r="J13" s="69"/>
      <c r="K13" s="69"/>
      <c r="L13" s="72">
        <f>K12+N12</f>
        <v>55.68</v>
      </c>
      <c r="M13" s="72"/>
      <c r="N13" s="72"/>
      <c r="O13" s="75" t="s">
        <v>14</v>
      </c>
      <c r="P13" s="76"/>
      <c r="Q13" s="76">
        <f>P12-R12</f>
        <v>-60.77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116.45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55.68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9A6F-9BFF-4014-B9A8-52821767448A}">
  <sheetPr codeName="Hoja106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</v>
      </c>
      <c r="G6" s="9">
        <f>E6*F6</f>
        <v>4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'[1]JUEVES 06-06-2024'!$E$31</f>
        <v>74.44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'[1]JUEVES 06-06-2024'!$I$21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42</v>
      </c>
      <c r="G8" s="10">
        <f t="shared" si="1"/>
        <v>10.5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14</v>
      </c>
      <c r="N8" s="26">
        <f t="shared" si="3"/>
        <v>3.5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3</v>
      </c>
      <c r="N9" s="26">
        <f t="shared" si="3"/>
        <v>0.30000000000000004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3</v>
      </c>
      <c r="G10" s="10">
        <f t="shared" si="1"/>
        <v>0.15000000000000002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</v>
      </c>
      <c r="N10" s="26">
        <f t="shared" si="3"/>
        <v>0.1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30</v>
      </c>
      <c r="E12" s="53" t="s">
        <v>53</v>
      </c>
      <c r="F12" s="54"/>
      <c r="G12" s="2">
        <f>SUM(G6:G11)</f>
        <v>14.76</v>
      </c>
      <c r="I12" s="55" t="s">
        <v>6</v>
      </c>
      <c r="J12" s="56"/>
      <c r="K12" s="34">
        <f>SUM(K6:K11)</f>
        <v>110</v>
      </c>
      <c r="L12" s="55" t="s">
        <v>55</v>
      </c>
      <c r="M12" s="56"/>
      <c r="N12" s="32">
        <f>SUM(N6:N11)</f>
        <v>6.4499999999999993</v>
      </c>
      <c r="O12" s="33" t="s">
        <v>6</v>
      </c>
      <c r="P12" s="32">
        <f>SUM(P6:P11)</f>
        <v>74.44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44.76</v>
      </c>
      <c r="F13" s="58"/>
      <c r="G13" s="59"/>
      <c r="I13" s="68" t="s">
        <v>15</v>
      </c>
      <c r="J13" s="69"/>
      <c r="K13" s="69"/>
      <c r="L13" s="72">
        <f>K12+N12</f>
        <v>116.45</v>
      </c>
      <c r="M13" s="72"/>
      <c r="N13" s="72"/>
      <c r="O13" s="75" t="s">
        <v>14</v>
      </c>
      <c r="P13" s="76"/>
      <c r="Q13" s="76">
        <f>P12-R12</f>
        <v>71.69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44.76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116.44999999999999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C9467-9DE6-4D69-8477-795B2D33E910}">
  <sheetPr codeName="Hoja107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13</v>
      </c>
      <c r="G6" s="9">
        <f>E6*F6</f>
        <v>13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</v>
      </c>
      <c r="N6" s="24">
        <f>L6*M6</f>
        <v>4</v>
      </c>
      <c r="O6" s="29" t="s">
        <v>16</v>
      </c>
      <c r="P6" s="26">
        <f>'[1]MIERCOLES 05-06-2024'!$E$31</f>
        <v>85.089999999999989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05-06-2024'!$I$21</f>
        <v>0</v>
      </c>
      <c r="Q7" s="29" t="s">
        <v>20</v>
      </c>
      <c r="R7" s="26">
        <v>290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41</v>
      </c>
      <c r="G8" s="10">
        <f t="shared" si="1"/>
        <v>10.25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42</v>
      </c>
      <c r="N8" s="26">
        <f t="shared" si="3"/>
        <v>10.5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8</v>
      </c>
      <c r="D9" s="10">
        <f t="shared" si="0"/>
        <v>80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5</v>
      </c>
      <c r="G10" s="10">
        <f t="shared" si="1"/>
        <v>0.25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3</v>
      </c>
      <c r="N10" s="26">
        <f t="shared" si="3"/>
        <v>0.15000000000000002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230</v>
      </c>
      <c r="E12" s="53" t="s">
        <v>53</v>
      </c>
      <c r="F12" s="54"/>
      <c r="G12" s="2">
        <f>SUM(G6:G11)</f>
        <v>25.17</v>
      </c>
      <c r="I12" s="55" t="s">
        <v>6</v>
      </c>
      <c r="J12" s="56"/>
      <c r="K12" s="34">
        <f>SUM(K6:K11)</f>
        <v>30</v>
      </c>
      <c r="L12" s="55" t="s">
        <v>55</v>
      </c>
      <c r="M12" s="56"/>
      <c r="N12" s="32">
        <f>SUM(N6:N11)</f>
        <v>14.76</v>
      </c>
      <c r="O12" s="33" t="s">
        <v>6</v>
      </c>
      <c r="P12" s="32">
        <f>SUM(P6:P11)</f>
        <v>85.089999999999989</v>
      </c>
      <c r="Q12" s="33" t="s">
        <v>6</v>
      </c>
      <c r="R12" s="32">
        <f>SUM(R6:R11)</f>
        <v>295.5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255.17000000000002</v>
      </c>
      <c r="F13" s="58"/>
      <c r="G13" s="59"/>
      <c r="I13" s="68" t="s">
        <v>15</v>
      </c>
      <c r="J13" s="69"/>
      <c r="K13" s="69"/>
      <c r="L13" s="72">
        <f>K12+N12</f>
        <v>44.76</v>
      </c>
      <c r="M13" s="72"/>
      <c r="N13" s="72"/>
      <c r="O13" s="75" t="s">
        <v>14</v>
      </c>
      <c r="P13" s="76"/>
      <c r="Q13" s="76">
        <f>P12-R12</f>
        <v>-210.41000000000003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255.17000000000002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44.759999999999991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DE21A-10E2-49AB-8E7E-C36BD53C1320}">
  <sheetPr codeName="Hoja108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16</v>
      </c>
      <c r="G6" s="9">
        <f>E6*F6</f>
        <v>16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13</v>
      </c>
      <c r="N6" s="24">
        <f>L6*M6</f>
        <v>13</v>
      </c>
      <c r="O6" s="29" t="s">
        <v>16</v>
      </c>
      <c r="P6" s="26">
        <f>'[1]MARTES 04-06-2024'!$E$31</f>
        <v>126.37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'[1]MARTES 04-06-2024'!$I$21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48</v>
      </c>
      <c r="G8" s="10">
        <f t="shared" si="1"/>
        <v>12</v>
      </c>
      <c r="H8" s="15">
        <f>H7+H6</f>
        <v>172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41</v>
      </c>
      <c r="N8" s="26">
        <f t="shared" si="3"/>
        <v>10.25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8</v>
      </c>
      <c r="D9" s="10">
        <f t="shared" si="0"/>
        <v>80</v>
      </c>
      <c r="E9" s="12">
        <v>0.1</v>
      </c>
      <c r="F9" s="7">
        <v>3</v>
      </c>
      <c r="G9" s="10">
        <f t="shared" si="1"/>
        <v>0.30000000000000004</v>
      </c>
      <c r="I9" s="19">
        <v>10</v>
      </c>
      <c r="J9" s="25">
        <v>8</v>
      </c>
      <c r="K9" s="26">
        <f t="shared" si="2"/>
        <v>80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13</v>
      </c>
      <c r="G10" s="10">
        <f t="shared" si="1"/>
        <v>0.65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5</v>
      </c>
      <c r="N10" s="26">
        <f t="shared" si="3"/>
        <v>0.25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10</v>
      </c>
      <c r="G11" s="11">
        <f t="shared" si="1"/>
        <v>0.1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100</v>
      </c>
      <c r="E12" s="53" t="s">
        <v>53</v>
      </c>
      <c r="F12" s="54"/>
      <c r="G12" s="2">
        <f>SUM(G6:G11)</f>
        <v>31.55</v>
      </c>
      <c r="I12" s="55" t="s">
        <v>6</v>
      </c>
      <c r="J12" s="56"/>
      <c r="K12" s="34">
        <f>SUM(K6:K11)</f>
        <v>230</v>
      </c>
      <c r="L12" s="55" t="s">
        <v>55</v>
      </c>
      <c r="M12" s="56"/>
      <c r="N12" s="32">
        <f>SUM(N6:N11)</f>
        <v>25.17</v>
      </c>
      <c r="O12" s="33" t="s">
        <v>6</v>
      </c>
      <c r="P12" s="32">
        <f>SUM(P6:P11)</f>
        <v>126.37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131.55000000000001</v>
      </c>
      <c r="F13" s="58"/>
      <c r="G13" s="59"/>
      <c r="I13" s="68" t="s">
        <v>15</v>
      </c>
      <c r="J13" s="69"/>
      <c r="K13" s="69"/>
      <c r="L13" s="72">
        <f>K12+N12</f>
        <v>255.17000000000002</v>
      </c>
      <c r="M13" s="72"/>
      <c r="N13" s="72"/>
      <c r="O13" s="75" t="s">
        <v>14</v>
      </c>
      <c r="P13" s="76"/>
      <c r="Q13" s="76">
        <f>P12-R12</f>
        <v>123.62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131.55000000000001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255.17000000000002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F4E7E-6A0A-4C3B-9C82-788CF3BED654}">
  <sheetPr codeName="Hoja109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19</v>
      </c>
      <c r="G6" s="9">
        <f>E6*F6</f>
        <v>19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16</v>
      </c>
      <c r="N6" s="24">
        <f>L6*M6</f>
        <v>16</v>
      </c>
      <c r="O6" s="29" t="s">
        <v>16</v>
      </c>
      <c r="P6" s="26">
        <f>'[1]LUNES 03-06-2024'!$E$31</f>
        <v>11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'[1]LUNES 03-06-2024'!$I$21</f>
        <v>0</v>
      </c>
      <c r="Q7" s="29" t="s">
        <v>51</v>
      </c>
      <c r="R7" s="26">
        <v>1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48</v>
      </c>
      <c r="G8" s="10">
        <f t="shared" si="1"/>
        <v>12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48</v>
      </c>
      <c r="N8" s="26">
        <f t="shared" si="3"/>
        <v>12</v>
      </c>
      <c r="O8" s="29" t="s">
        <v>62</v>
      </c>
      <c r="P8" s="26">
        <v>59.76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3</v>
      </c>
      <c r="G9" s="10">
        <f t="shared" si="1"/>
        <v>0.30000000000000004</v>
      </c>
      <c r="I9" s="19">
        <v>10</v>
      </c>
      <c r="J9" s="25">
        <v>8</v>
      </c>
      <c r="K9" s="26">
        <f t="shared" si="2"/>
        <v>80</v>
      </c>
      <c r="L9" s="20">
        <v>0.1</v>
      </c>
      <c r="M9" s="25">
        <v>3</v>
      </c>
      <c r="N9" s="26">
        <f t="shared" si="3"/>
        <v>0.30000000000000004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13</v>
      </c>
      <c r="G10" s="10">
        <f t="shared" si="1"/>
        <v>0.65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13</v>
      </c>
      <c r="N10" s="26">
        <f t="shared" si="3"/>
        <v>0.65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10</v>
      </c>
      <c r="N11" s="28">
        <f t="shared" si="3"/>
        <v>0.1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30</v>
      </c>
      <c r="E12" s="53" t="s">
        <v>53</v>
      </c>
      <c r="F12" s="54"/>
      <c r="G12" s="2">
        <f>SUM(G6:G11)</f>
        <v>34.54</v>
      </c>
      <c r="I12" s="55" t="s">
        <v>6</v>
      </c>
      <c r="J12" s="56"/>
      <c r="K12" s="34">
        <f>SUM(K6:K11)</f>
        <v>100</v>
      </c>
      <c r="L12" s="55" t="s">
        <v>55</v>
      </c>
      <c r="M12" s="56"/>
      <c r="N12" s="32">
        <f>SUM(N6:N11)</f>
        <v>31.55</v>
      </c>
      <c r="O12" s="33" t="s">
        <v>6</v>
      </c>
      <c r="P12" s="32">
        <f>SUM(P6:P11)</f>
        <v>70.759999999999991</v>
      </c>
      <c r="Q12" s="33" t="s">
        <v>6</v>
      </c>
      <c r="R12" s="32">
        <f>SUM(R6:R11)</f>
        <v>3.75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64.539999999999992</v>
      </c>
      <c r="F13" s="58"/>
      <c r="G13" s="59"/>
      <c r="I13" s="68" t="s">
        <v>15</v>
      </c>
      <c r="J13" s="69"/>
      <c r="K13" s="69"/>
      <c r="L13" s="72">
        <f>K12+N12</f>
        <v>131.55000000000001</v>
      </c>
      <c r="M13" s="72"/>
      <c r="N13" s="72"/>
      <c r="O13" s="75" t="s">
        <v>14</v>
      </c>
      <c r="P13" s="76"/>
      <c r="Q13" s="76">
        <f>P12-R12</f>
        <v>67.009999999999991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64.539999999999992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131.54999999999998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43C0D-6A4B-4AD8-B0CB-9E26F490535E}">
  <sheetPr codeName="Hoja110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20</v>
      </c>
      <c r="G6" s="9">
        <f>E6*F6</f>
        <v>20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19</v>
      </c>
      <c r="N6" s="24">
        <f>L6*M6</f>
        <v>19</v>
      </c>
      <c r="O6" s="29" t="s">
        <v>16</v>
      </c>
      <c r="P6" s="26">
        <f>'[1]VIERNES 31-05-2024'!$E$31</f>
        <v>78.899999999999991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</v>
      </c>
      <c r="G7" s="10">
        <f t="shared" ref="G7:G11" si="1">E7*F7</f>
        <v>3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'[1]VIERNES 31-05-2024'!$I$21</f>
        <v>0</v>
      </c>
      <c r="Q7" s="29" t="s">
        <v>20</v>
      </c>
      <c r="R7" s="26">
        <v>235</v>
      </c>
    </row>
    <row r="8" spans="2:18" ht="24" customHeight="1" x14ac:dyDescent="0.25">
      <c r="B8" s="4">
        <v>20</v>
      </c>
      <c r="C8" s="7">
        <v>8</v>
      </c>
      <c r="D8" s="10">
        <f t="shared" si="0"/>
        <v>160</v>
      </c>
      <c r="E8" s="12">
        <v>0.25</v>
      </c>
      <c r="F8" s="7">
        <v>49</v>
      </c>
      <c r="G8" s="10">
        <f t="shared" si="1"/>
        <v>12.25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48</v>
      </c>
      <c r="N8" s="26">
        <f t="shared" si="3"/>
        <v>12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5</v>
      </c>
      <c r="G9" s="10">
        <f t="shared" si="1"/>
        <v>0.5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3</v>
      </c>
      <c r="N9" s="26">
        <f t="shared" si="3"/>
        <v>0.30000000000000004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6</v>
      </c>
      <c r="G10" s="10">
        <f t="shared" si="1"/>
        <v>0.30000000000000004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13</v>
      </c>
      <c r="N10" s="26">
        <f t="shared" si="3"/>
        <v>0.65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190</v>
      </c>
      <c r="E12" s="53" t="s">
        <v>53</v>
      </c>
      <c r="F12" s="54"/>
      <c r="G12" s="2">
        <f>SUM(G6:G11)</f>
        <v>36.14</v>
      </c>
      <c r="I12" s="55" t="s">
        <v>6</v>
      </c>
      <c r="J12" s="56"/>
      <c r="K12" s="34">
        <f>SUM(K6:K11)</f>
        <v>30</v>
      </c>
      <c r="L12" s="55" t="s">
        <v>55</v>
      </c>
      <c r="M12" s="56"/>
      <c r="N12" s="32">
        <f>SUM(N6:N11)</f>
        <v>34.54</v>
      </c>
      <c r="O12" s="33" t="s">
        <v>6</v>
      </c>
      <c r="P12" s="32">
        <f>SUM(P6:P11)</f>
        <v>78.899999999999991</v>
      </c>
      <c r="Q12" s="33" t="s">
        <v>6</v>
      </c>
      <c r="R12" s="32">
        <f>SUM(R6:R11)</f>
        <v>240.5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226.14</v>
      </c>
      <c r="F13" s="58"/>
      <c r="G13" s="59"/>
      <c r="I13" s="68" t="s">
        <v>15</v>
      </c>
      <c r="J13" s="69"/>
      <c r="K13" s="69"/>
      <c r="L13" s="72">
        <f>K12+N12</f>
        <v>64.539999999999992</v>
      </c>
      <c r="M13" s="72"/>
      <c r="N13" s="72"/>
      <c r="O13" s="75" t="s">
        <v>14</v>
      </c>
      <c r="P13" s="76"/>
      <c r="Q13" s="76">
        <f>P12-R12</f>
        <v>-161.60000000000002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226.14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64.539999999999964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856CA-7B8D-4E02-A627-B23E04CE0914}">
  <dimension ref="B2:R28"/>
  <sheetViews>
    <sheetView topLeftCell="H1" zoomScaleNormal="100" workbookViewId="0">
      <selection activeCell="J10" sqref="J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17</v>
      </c>
      <c r="G6" s="9">
        <f>E6*F6</f>
        <v>17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45</v>
      </c>
      <c r="N6" s="24">
        <f>L6*M6</f>
        <v>45</v>
      </c>
      <c r="O6" s="29" t="s">
        <v>16</v>
      </c>
      <c r="P6" s="26">
        <f>'[1]VIERNES 20-09-2024'!$E$31</f>
        <v>73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'[1]VIERNES 20-09-2024'!$I$21</f>
        <v>0</v>
      </c>
      <c r="Q7" s="29" t="s">
        <v>71</v>
      </c>
      <c r="R7" s="26">
        <v>1.75</v>
      </c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4</v>
      </c>
      <c r="G8" s="10">
        <f t="shared" si="1"/>
        <v>1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9</v>
      </c>
      <c r="N8" s="26">
        <f t="shared" si="3"/>
        <v>2.25</v>
      </c>
      <c r="O8" s="29" t="s">
        <v>1</v>
      </c>
      <c r="P8" s="26">
        <v>30</v>
      </c>
      <c r="Q8" s="29" t="s">
        <v>86</v>
      </c>
      <c r="R8" s="26">
        <v>0.9</v>
      </c>
    </row>
    <row r="9" spans="2:18" ht="24" customHeight="1" x14ac:dyDescent="0.25">
      <c r="B9" s="4">
        <v>10</v>
      </c>
      <c r="C9" s="7">
        <v>6</v>
      </c>
      <c r="D9" s="10">
        <f t="shared" si="0"/>
        <v>60</v>
      </c>
      <c r="E9" s="12">
        <v>0.1</v>
      </c>
      <c r="F9" s="7">
        <v>10</v>
      </c>
      <c r="G9" s="10">
        <f t="shared" si="1"/>
        <v>1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16</v>
      </c>
      <c r="N9" s="26">
        <f t="shared" si="3"/>
        <v>1.6</v>
      </c>
      <c r="O9" s="29"/>
      <c r="P9" s="26"/>
      <c r="Q9" s="29" t="s">
        <v>20</v>
      </c>
      <c r="R9" s="26">
        <v>170</v>
      </c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50</v>
      </c>
      <c r="G10" s="10">
        <f t="shared" si="1"/>
        <v>2.5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50</v>
      </c>
      <c r="N10" s="26">
        <f t="shared" si="3"/>
        <v>2.5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55</v>
      </c>
      <c r="G11" s="11">
        <f t="shared" si="1"/>
        <v>0.55000000000000004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55</v>
      </c>
      <c r="N11" s="28">
        <f t="shared" si="3"/>
        <v>0.55000000000000004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165</v>
      </c>
      <c r="E12" s="53" t="s">
        <v>53</v>
      </c>
      <c r="F12" s="54"/>
      <c r="G12" s="2">
        <f>SUM(G6:G11)</f>
        <v>23.05</v>
      </c>
      <c r="I12" s="55" t="s">
        <v>6</v>
      </c>
      <c r="J12" s="56"/>
      <c r="K12" s="34">
        <f>SUM(K6:K11)</f>
        <v>60</v>
      </c>
      <c r="L12" s="55" t="s">
        <v>55</v>
      </c>
      <c r="M12" s="56"/>
      <c r="N12" s="32">
        <f>SUM(N6:N11)</f>
        <v>52.9</v>
      </c>
      <c r="O12" s="33" t="s">
        <v>6</v>
      </c>
      <c r="P12" s="32">
        <f>SUM(P6:P11)</f>
        <v>103</v>
      </c>
      <c r="Q12" s="33" t="s">
        <v>6</v>
      </c>
      <c r="R12" s="32">
        <f>SUM(R6:R11)</f>
        <v>178.15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188.05</v>
      </c>
      <c r="F13" s="58"/>
      <c r="G13" s="59"/>
      <c r="I13" s="68" t="s">
        <v>15</v>
      </c>
      <c r="J13" s="69"/>
      <c r="K13" s="69"/>
      <c r="L13" s="72">
        <f>K12+N12</f>
        <v>112.9</v>
      </c>
      <c r="M13" s="72"/>
      <c r="N13" s="72"/>
      <c r="O13" s="75" t="s">
        <v>14</v>
      </c>
      <c r="P13" s="76"/>
      <c r="Q13" s="76">
        <f>P12-R12</f>
        <v>-75.150000000000006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188.05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112.9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0468B-17AE-41A9-90B2-B62D227120FD}">
  <sheetPr codeName="Hoja111"/>
  <dimension ref="B2:R28"/>
  <sheetViews>
    <sheetView topLeftCell="H1" zoomScaleNormal="100" workbookViewId="0">
      <selection activeCell="R6" sqref="R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30</v>
      </c>
      <c r="G6" s="9">
        <f>E6*F6</f>
        <v>30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20</v>
      </c>
      <c r="N6" s="24">
        <f>L6*M6</f>
        <v>20</v>
      </c>
      <c r="O6" s="29" t="s">
        <v>16</v>
      </c>
      <c r="P6" s="26">
        <f>'[1]JUEVES 30-05-2024'!$E$31</f>
        <v>66.169999999999987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8</v>
      </c>
      <c r="G7" s="10">
        <f t="shared" ref="G7:G11" si="1">E7*F7</f>
        <v>4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</v>
      </c>
      <c r="N7" s="26">
        <f t="shared" ref="N7:N11" si="3">L7*M7</f>
        <v>3</v>
      </c>
      <c r="O7" s="29" t="s">
        <v>18</v>
      </c>
      <c r="P7" s="26">
        <f>'[1]JUEVES 30-05-2024'!$I$21</f>
        <v>0</v>
      </c>
      <c r="Q7" s="29" t="s">
        <v>20</v>
      </c>
      <c r="R7" s="26"/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50</v>
      </c>
      <c r="G8" s="10">
        <f t="shared" si="1"/>
        <v>12.5</v>
      </c>
      <c r="H8" s="15">
        <f>H7+H6</f>
        <v>172</v>
      </c>
      <c r="I8" s="19">
        <v>20</v>
      </c>
      <c r="J8" s="25">
        <v>8</v>
      </c>
      <c r="K8" s="26">
        <f t="shared" si="2"/>
        <v>160</v>
      </c>
      <c r="L8" s="20">
        <v>0.25</v>
      </c>
      <c r="M8" s="25">
        <v>49</v>
      </c>
      <c r="N8" s="26">
        <f t="shared" si="3"/>
        <v>12.25</v>
      </c>
      <c r="O8" s="29" t="s">
        <v>18</v>
      </c>
      <c r="P8" s="26">
        <v>0.6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5</v>
      </c>
      <c r="N9" s="26">
        <f t="shared" si="3"/>
        <v>0.5</v>
      </c>
      <c r="O9" s="29" t="s">
        <v>61</v>
      </c>
      <c r="P9" s="26">
        <v>30</v>
      </c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6</v>
      </c>
      <c r="G10" s="10">
        <f t="shared" si="1"/>
        <v>0.30000000000000004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6</v>
      </c>
      <c r="N10" s="26">
        <f t="shared" si="3"/>
        <v>0.30000000000000004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12</v>
      </c>
      <c r="G11" s="11">
        <f t="shared" si="1"/>
        <v>0.12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85</v>
      </c>
      <c r="E12" s="53" t="s">
        <v>53</v>
      </c>
      <c r="F12" s="54"/>
      <c r="G12" s="2">
        <f>SUM(G6:G11)</f>
        <v>47.12</v>
      </c>
      <c r="I12" s="55" t="s">
        <v>6</v>
      </c>
      <c r="J12" s="56"/>
      <c r="K12" s="34">
        <f>SUM(K6:K11)</f>
        <v>190</v>
      </c>
      <c r="L12" s="55" t="s">
        <v>55</v>
      </c>
      <c r="M12" s="56"/>
      <c r="N12" s="32">
        <f>SUM(N6:N11)</f>
        <v>36.14</v>
      </c>
      <c r="O12" s="33" t="s">
        <v>6</v>
      </c>
      <c r="P12" s="32">
        <f>SUM(P6:P11)</f>
        <v>96.769999999999982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132.12</v>
      </c>
      <c r="F13" s="58"/>
      <c r="G13" s="59"/>
      <c r="I13" s="68" t="s">
        <v>15</v>
      </c>
      <c r="J13" s="69"/>
      <c r="K13" s="69"/>
      <c r="L13" s="72">
        <f>K12+N12</f>
        <v>226.14</v>
      </c>
      <c r="M13" s="72"/>
      <c r="N13" s="72"/>
      <c r="O13" s="75" t="s">
        <v>14</v>
      </c>
      <c r="P13" s="76"/>
      <c r="Q13" s="76">
        <f>P12-R12</f>
        <v>94.019999999999982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132.12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226.14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FAD7-5782-43DB-A1A4-9BAA81236D90}">
  <sheetPr codeName="Hoja112"/>
  <dimension ref="B2:R28"/>
  <sheetViews>
    <sheetView topLeftCell="H1" zoomScaleNormal="100" workbookViewId="0">
      <selection activeCell="F11" sqref="F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22</v>
      </c>
      <c r="G6" s="9">
        <f>E6*F6</f>
        <v>22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30</v>
      </c>
      <c r="N6" s="24">
        <f>L6*M6</f>
        <v>30</v>
      </c>
      <c r="O6" s="29" t="s">
        <v>16</v>
      </c>
      <c r="P6" s="26">
        <f>'[1]MIERCOLES 29-05-2024'!$E$31</f>
        <v>65.070000000000007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13</v>
      </c>
      <c r="G7" s="10">
        <f t="shared" ref="G7:G11" si="1">E7*F7</f>
        <v>6.5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8</v>
      </c>
      <c r="N7" s="26">
        <f t="shared" ref="N7:N11" si="3">L7*M7</f>
        <v>4</v>
      </c>
      <c r="O7" s="29" t="s">
        <v>18</v>
      </c>
      <c r="P7" s="26">
        <f>'[1]MIERCOLES 29-05-2024'!$I$21</f>
        <v>0</v>
      </c>
      <c r="Q7" s="29" t="s">
        <v>20</v>
      </c>
      <c r="R7" s="26">
        <v>200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54</v>
      </c>
      <c r="G8" s="10">
        <f t="shared" si="1"/>
        <v>13.5</v>
      </c>
      <c r="H8" s="15">
        <f>H7+H6</f>
        <v>172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50</v>
      </c>
      <c r="N8" s="26">
        <f t="shared" si="3"/>
        <v>12.5</v>
      </c>
      <c r="O8" s="29" t="s">
        <v>11</v>
      </c>
      <c r="P8" s="26">
        <v>40</v>
      </c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3</v>
      </c>
      <c r="G9" s="10">
        <f t="shared" si="1"/>
        <v>0.30000000000000004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3</v>
      </c>
      <c r="G10" s="10">
        <f t="shared" si="1"/>
        <v>0.15000000000000002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6</v>
      </c>
      <c r="N10" s="26">
        <f t="shared" si="3"/>
        <v>0.30000000000000004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10</v>
      </c>
      <c r="G11" s="11">
        <f t="shared" si="1"/>
        <v>0.1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12</v>
      </c>
      <c r="N11" s="28">
        <f t="shared" si="3"/>
        <v>0.12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190</v>
      </c>
      <c r="E12" s="53" t="s">
        <v>53</v>
      </c>
      <c r="F12" s="54"/>
      <c r="G12" s="2">
        <f>SUM(G6:G11)</f>
        <v>42.55</v>
      </c>
      <c r="I12" s="55" t="s">
        <v>6</v>
      </c>
      <c r="J12" s="56"/>
      <c r="K12" s="34">
        <f>SUM(K6:K11)</f>
        <v>85</v>
      </c>
      <c r="L12" s="55" t="s">
        <v>55</v>
      </c>
      <c r="M12" s="56"/>
      <c r="N12" s="32">
        <f>SUM(N6:N11)</f>
        <v>47.12</v>
      </c>
      <c r="O12" s="33" t="s">
        <v>6</v>
      </c>
      <c r="P12" s="32">
        <f>SUM(P6:P11)</f>
        <v>105.07000000000001</v>
      </c>
      <c r="Q12" s="33" t="s">
        <v>6</v>
      </c>
      <c r="R12" s="32">
        <f>SUM(R6:R11)</f>
        <v>205.5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232.55</v>
      </c>
      <c r="F13" s="58"/>
      <c r="G13" s="59"/>
      <c r="I13" s="68" t="s">
        <v>15</v>
      </c>
      <c r="J13" s="69"/>
      <c r="K13" s="69"/>
      <c r="L13" s="72">
        <f>K12+N12</f>
        <v>132.12</v>
      </c>
      <c r="M13" s="72"/>
      <c r="N13" s="72"/>
      <c r="O13" s="75" t="s">
        <v>14</v>
      </c>
      <c r="P13" s="76"/>
      <c r="Q13" s="76">
        <f>P12-R12</f>
        <v>-100.42999999999999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232.55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132.12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C09ED-C742-4D6E-A7AF-275D0B9C2FA2}">
  <sheetPr codeName="Hoja113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0.79999999999998295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25</v>
      </c>
      <c r="G6" s="9">
        <f>E6*F6</f>
        <v>25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22</v>
      </c>
      <c r="N6" s="24">
        <f>L6*M6</f>
        <v>22</v>
      </c>
      <c r="O6" s="29" t="s">
        <v>16</v>
      </c>
      <c r="P6" s="26">
        <f>'[1]MARTES 28-05-2024'!$E$31</f>
        <v>51.890000000000008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12</v>
      </c>
      <c r="G7" s="10">
        <f t="shared" ref="G7:G11" si="1">E7*F7</f>
        <v>6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14</v>
      </c>
      <c r="N7" s="26">
        <f t="shared" ref="N7:N11" si="3">L7*M7</f>
        <v>7</v>
      </c>
      <c r="O7" s="29" t="s">
        <v>18</v>
      </c>
      <c r="P7" s="26">
        <f>'[1]MARTES 28-05-2024'!$I$21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56</v>
      </c>
      <c r="G8" s="10">
        <f t="shared" si="1"/>
        <v>14</v>
      </c>
      <c r="H8" s="15">
        <f>H7+H6</f>
        <v>172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55</v>
      </c>
      <c r="N8" s="26">
        <f t="shared" si="3"/>
        <v>13.75</v>
      </c>
      <c r="O8" s="29" t="s">
        <v>60</v>
      </c>
      <c r="P8" s="26">
        <v>87.6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3</v>
      </c>
      <c r="N9" s="26">
        <f t="shared" si="3"/>
        <v>0.30000000000000004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10</v>
      </c>
      <c r="G10" s="10">
        <f t="shared" si="1"/>
        <v>0.5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4</v>
      </c>
      <c r="N10" s="26">
        <f t="shared" si="3"/>
        <v>0.2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</v>
      </c>
      <c r="G11" s="11">
        <f t="shared" si="1"/>
        <v>0.11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10</v>
      </c>
      <c r="N11" s="28">
        <f t="shared" si="3"/>
        <v>0.1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50</v>
      </c>
      <c r="E12" s="53" t="s">
        <v>53</v>
      </c>
      <c r="F12" s="54"/>
      <c r="G12" s="2">
        <f>SUM(G6:G11)</f>
        <v>45.81</v>
      </c>
      <c r="I12" s="55" t="s">
        <v>6</v>
      </c>
      <c r="J12" s="56"/>
      <c r="K12" s="34">
        <f>SUM(K6:K11)</f>
        <v>190</v>
      </c>
      <c r="L12" s="55" t="s">
        <v>55</v>
      </c>
      <c r="M12" s="56"/>
      <c r="N12" s="32">
        <f>SUM(N6:N11)</f>
        <v>43.35</v>
      </c>
      <c r="O12" s="33" t="s">
        <v>6</v>
      </c>
      <c r="P12" s="32">
        <f>SUM(P6:P11)</f>
        <v>139.49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95.81</v>
      </c>
      <c r="F13" s="58"/>
      <c r="G13" s="59"/>
      <c r="I13" s="68" t="s">
        <v>15</v>
      </c>
      <c r="J13" s="69"/>
      <c r="K13" s="69"/>
      <c r="L13" s="72">
        <f>K12+N12</f>
        <v>233.35</v>
      </c>
      <c r="M13" s="72"/>
      <c r="N13" s="72"/>
      <c r="O13" s="75" t="s">
        <v>14</v>
      </c>
      <c r="P13" s="76"/>
      <c r="Q13" s="76">
        <f>P12-R12</f>
        <v>136.74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95.81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232.55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F81D-8C47-47D1-9B3B-12AC75DDC258}">
  <sheetPr codeName="Hoja114"/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27</v>
      </c>
      <c r="G6" s="9">
        <f>E6*F6</f>
        <v>27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25</v>
      </c>
      <c r="N6" s="24">
        <f>L6*M6</f>
        <v>25</v>
      </c>
      <c r="O6" s="29" t="s">
        <v>16</v>
      </c>
      <c r="P6" s="26">
        <f>'[1]LUNES 27-05-2024'!$E$31</f>
        <v>22.3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14</v>
      </c>
      <c r="G7" s="10">
        <f t="shared" ref="G7:G11" si="1">E7*F7</f>
        <v>7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12</v>
      </c>
      <c r="N7" s="26">
        <f t="shared" ref="N7:N11" si="3">L7*M7</f>
        <v>6</v>
      </c>
      <c r="O7" s="29" t="s">
        <v>18</v>
      </c>
      <c r="P7" s="26">
        <f>'[1]LUNES 27-05-2024'!$I$21</f>
        <v>0</v>
      </c>
      <c r="Q7" s="29" t="s">
        <v>20</v>
      </c>
      <c r="R7" s="26">
        <v>440</v>
      </c>
    </row>
    <row r="8" spans="2:18" ht="24" customHeight="1" x14ac:dyDescent="0.25">
      <c r="B8" s="4">
        <v>20</v>
      </c>
      <c r="C8" s="7">
        <v>21</v>
      </c>
      <c r="D8" s="10">
        <f t="shared" si="0"/>
        <v>420</v>
      </c>
      <c r="E8" s="12">
        <v>0.25</v>
      </c>
      <c r="F8" s="7">
        <v>56</v>
      </c>
      <c r="G8" s="10">
        <f t="shared" si="1"/>
        <v>14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56</v>
      </c>
      <c r="N8" s="26">
        <f t="shared" si="3"/>
        <v>14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10</v>
      </c>
      <c r="G10" s="10">
        <f t="shared" si="1"/>
        <v>0.5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10</v>
      </c>
      <c r="N10" s="26">
        <f t="shared" si="3"/>
        <v>0.5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</v>
      </c>
      <c r="G11" s="11">
        <f t="shared" si="1"/>
        <v>0.11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</v>
      </c>
      <c r="N11" s="28">
        <f t="shared" si="3"/>
        <v>0.11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470</v>
      </c>
      <c r="E12" s="53" t="s">
        <v>53</v>
      </c>
      <c r="F12" s="54"/>
      <c r="G12" s="2">
        <f>SUM(G6:G11)</f>
        <v>49.01</v>
      </c>
      <c r="I12" s="55" t="s">
        <v>6</v>
      </c>
      <c r="J12" s="56"/>
      <c r="K12" s="34">
        <f>SUM(K6:K11)</f>
        <v>50</v>
      </c>
      <c r="L12" s="55" t="s">
        <v>55</v>
      </c>
      <c r="M12" s="56"/>
      <c r="N12" s="32">
        <f>SUM(N6:N11)</f>
        <v>45.81</v>
      </c>
      <c r="O12" s="33" t="s">
        <v>6</v>
      </c>
      <c r="P12" s="32">
        <f>SUM(P6:P11)</f>
        <v>22.3</v>
      </c>
      <c r="Q12" s="33" t="s">
        <v>6</v>
      </c>
      <c r="R12" s="32">
        <f>SUM(R6:R11)</f>
        <v>445.5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519.01</v>
      </c>
      <c r="F13" s="58"/>
      <c r="G13" s="59"/>
      <c r="I13" s="68" t="s">
        <v>15</v>
      </c>
      <c r="J13" s="69"/>
      <c r="K13" s="69"/>
      <c r="L13" s="72">
        <f>K12+N12</f>
        <v>95.81</v>
      </c>
      <c r="M13" s="72"/>
      <c r="N13" s="72"/>
      <c r="O13" s="75" t="s">
        <v>14</v>
      </c>
      <c r="P13" s="76"/>
      <c r="Q13" s="76">
        <f>P12-R12</f>
        <v>-423.2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519.01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95.81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CB3C-41B1-445D-8154-8C278FEC0FCA}">
  <sheetPr codeName="Hoja115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18</v>
      </c>
      <c r="G6" s="9">
        <f>E6*F6</f>
        <v>18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27</v>
      </c>
      <c r="N6" s="24">
        <f>L6*M6</f>
        <v>27</v>
      </c>
      <c r="O6" s="29" t="s">
        <v>16</v>
      </c>
      <c r="P6" s="26">
        <f>'[1]VIERNES 24-05-2024'!$E$31</f>
        <v>65.95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14</v>
      </c>
      <c r="G7" s="10">
        <f t="shared" ref="G7:G11" si="1">E7*F7</f>
        <v>7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14</v>
      </c>
      <c r="N7" s="26">
        <f t="shared" ref="N7:N11" si="3">L7*M7</f>
        <v>7</v>
      </c>
      <c r="O7" s="29" t="s">
        <v>18</v>
      </c>
      <c r="P7" s="26">
        <f>'[1]VIERNES 24-05-2024'!$I$21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22</v>
      </c>
      <c r="D8" s="10">
        <f t="shared" si="0"/>
        <v>440</v>
      </c>
      <c r="E8" s="12">
        <v>0.25</v>
      </c>
      <c r="F8" s="7">
        <v>54</v>
      </c>
      <c r="G8" s="10">
        <f t="shared" si="1"/>
        <v>13.5</v>
      </c>
      <c r="H8" s="15">
        <f>H7+H6</f>
        <v>172</v>
      </c>
      <c r="I8" s="19">
        <v>20</v>
      </c>
      <c r="J8" s="25">
        <v>21</v>
      </c>
      <c r="K8" s="26">
        <f t="shared" si="2"/>
        <v>420</v>
      </c>
      <c r="L8" s="20">
        <v>0.25</v>
      </c>
      <c r="M8" s="25">
        <v>56</v>
      </c>
      <c r="N8" s="26">
        <f t="shared" si="3"/>
        <v>14</v>
      </c>
      <c r="O8" s="29" t="s">
        <v>18</v>
      </c>
      <c r="P8" s="26">
        <v>31.5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4</v>
      </c>
      <c r="N9" s="26">
        <f t="shared" si="3"/>
        <v>0.4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10</v>
      </c>
      <c r="G10" s="10">
        <f t="shared" si="1"/>
        <v>0.5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10</v>
      </c>
      <c r="N10" s="26">
        <f t="shared" si="3"/>
        <v>0.5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</v>
      </c>
      <c r="G11" s="11">
        <f t="shared" si="1"/>
        <v>0.11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</v>
      </c>
      <c r="N11" s="28">
        <f t="shared" si="3"/>
        <v>0.11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470</v>
      </c>
      <c r="E12" s="53" t="s">
        <v>53</v>
      </c>
      <c r="F12" s="54"/>
      <c r="G12" s="2">
        <f>SUM(G6:G11)</f>
        <v>39.31</v>
      </c>
      <c r="I12" s="55" t="s">
        <v>6</v>
      </c>
      <c r="J12" s="56"/>
      <c r="K12" s="34">
        <f>SUM(K6:K11)</f>
        <v>470</v>
      </c>
      <c r="L12" s="55" t="s">
        <v>55</v>
      </c>
      <c r="M12" s="56"/>
      <c r="N12" s="32">
        <f>SUM(N6:N11)</f>
        <v>49.01</v>
      </c>
      <c r="O12" s="33" t="s">
        <v>6</v>
      </c>
      <c r="P12" s="32">
        <f>SUM(P6:P11)</f>
        <v>97.45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509.31</v>
      </c>
      <c r="F13" s="58"/>
      <c r="G13" s="59"/>
      <c r="I13" s="68" t="s">
        <v>15</v>
      </c>
      <c r="J13" s="69"/>
      <c r="K13" s="69"/>
      <c r="L13" s="72">
        <f>K12+N12</f>
        <v>519.01</v>
      </c>
      <c r="M13" s="72"/>
      <c r="N13" s="72"/>
      <c r="O13" s="75" t="s">
        <v>14</v>
      </c>
      <c r="P13" s="76"/>
      <c r="Q13" s="76">
        <f>P12-R12</f>
        <v>9.7000000000000028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509.31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519.01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CE062-01C6-45D9-AD9A-7F380BDFC264}">
  <sheetPr codeName="Hoja116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36</v>
      </c>
      <c r="G6" s="9">
        <f>E6*F6</f>
        <v>36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18</v>
      </c>
      <c r="N6" s="24">
        <f>L6*M6</f>
        <v>18</v>
      </c>
      <c r="O6" s="29" t="s">
        <v>16</v>
      </c>
      <c r="P6" s="26">
        <f>'[1]JUEVES 23-05-2024'!$E$31</f>
        <v>180.95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21</v>
      </c>
      <c r="G7" s="10">
        <f t="shared" ref="G7:G11" si="1">E7*F7</f>
        <v>10.5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14</v>
      </c>
      <c r="N7" s="26">
        <f t="shared" ref="N7:N11" si="3">L7*M7</f>
        <v>7</v>
      </c>
      <c r="O7" s="29" t="s">
        <v>18</v>
      </c>
      <c r="P7" s="26">
        <f>'[1]JUEVES 23-05-2024'!$I$21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80</v>
      </c>
      <c r="G8" s="10">
        <f t="shared" si="1"/>
        <v>20</v>
      </c>
      <c r="H8" s="15">
        <f>H7+H6</f>
        <v>172</v>
      </c>
      <c r="I8" s="19">
        <v>20</v>
      </c>
      <c r="J8" s="25">
        <v>22</v>
      </c>
      <c r="K8" s="26">
        <f t="shared" si="2"/>
        <v>440</v>
      </c>
      <c r="L8" s="20">
        <v>0.25</v>
      </c>
      <c r="M8" s="25">
        <v>54</v>
      </c>
      <c r="N8" s="26">
        <f t="shared" si="3"/>
        <v>13.5</v>
      </c>
      <c r="O8" s="29" t="s">
        <v>59</v>
      </c>
      <c r="P8" s="26">
        <v>212.7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10</v>
      </c>
      <c r="D10" s="10">
        <f t="shared" si="0"/>
        <v>50</v>
      </c>
      <c r="E10" s="12">
        <v>0.05</v>
      </c>
      <c r="F10" s="7">
        <v>20</v>
      </c>
      <c r="G10" s="10">
        <f t="shared" si="1"/>
        <v>1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10</v>
      </c>
      <c r="N10" s="26">
        <f t="shared" si="3"/>
        <v>0.5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</v>
      </c>
      <c r="G11" s="11">
        <f t="shared" si="1"/>
        <v>0.11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</v>
      </c>
      <c r="N11" s="28">
        <f t="shared" si="3"/>
        <v>0.11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50</v>
      </c>
      <c r="E12" s="53" t="s">
        <v>53</v>
      </c>
      <c r="F12" s="54"/>
      <c r="G12" s="2">
        <f>SUM(G6:G11)</f>
        <v>68.41</v>
      </c>
      <c r="I12" s="55" t="s">
        <v>6</v>
      </c>
      <c r="J12" s="56"/>
      <c r="K12" s="34">
        <f>SUM(K6:K11)</f>
        <v>470</v>
      </c>
      <c r="L12" s="55" t="s">
        <v>55</v>
      </c>
      <c r="M12" s="56"/>
      <c r="N12" s="32">
        <f>SUM(N6:N11)</f>
        <v>39.31</v>
      </c>
      <c r="O12" s="33" t="s">
        <v>6</v>
      </c>
      <c r="P12" s="32">
        <f>SUM(P6:P11)</f>
        <v>393.65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118.41</v>
      </c>
      <c r="F13" s="58"/>
      <c r="G13" s="59"/>
      <c r="I13" s="68" t="s">
        <v>15</v>
      </c>
      <c r="J13" s="69"/>
      <c r="K13" s="69"/>
      <c r="L13" s="72">
        <f>K12+N12</f>
        <v>509.31</v>
      </c>
      <c r="M13" s="72"/>
      <c r="N13" s="72"/>
      <c r="O13" s="75" t="s">
        <v>14</v>
      </c>
      <c r="P13" s="76"/>
      <c r="Q13" s="76">
        <f>P12-R12</f>
        <v>390.9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118.41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509.30999999999995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F0932-DD67-4D04-9CDE-A333BA80858E}">
  <sheetPr codeName="Hoja117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41</v>
      </c>
      <c r="G6" s="9">
        <f>E6*F6</f>
        <v>41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36</v>
      </c>
      <c r="N6" s="24">
        <f>L6*M6</f>
        <v>36</v>
      </c>
      <c r="O6" s="29" t="s">
        <v>16</v>
      </c>
      <c r="P6" s="26">
        <f>'[1]MIERCOLES 22-05-2024'!$E$31</f>
        <v>87.84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28</v>
      </c>
      <c r="G7" s="10">
        <f t="shared" ref="G7:G11" si="1">E7*F7</f>
        <v>14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21</v>
      </c>
      <c r="N7" s="26">
        <f t="shared" ref="N7:N11" si="3">L7*M7</f>
        <v>10.5</v>
      </c>
      <c r="O7" s="29" t="s">
        <v>18</v>
      </c>
      <c r="P7" s="26">
        <f>'[1]MIERCOLES 22-05-2024'!$I$21</f>
        <v>0</v>
      </c>
      <c r="Q7" s="29" t="s">
        <v>20</v>
      </c>
      <c r="R7" s="26">
        <v>290</v>
      </c>
    </row>
    <row r="8" spans="2:18" ht="24" customHeight="1" x14ac:dyDescent="0.25">
      <c r="B8" s="4">
        <v>20</v>
      </c>
      <c r="C8" s="7">
        <v>6</v>
      </c>
      <c r="D8" s="10">
        <f t="shared" si="0"/>
        <v>120</v>
      </c>
      <c r="E8" s="12">
        <v>0.25</v>
      </c>
      <c r="F8" s="7">
        <v>83</v>
      </c>
      <c r="G8" s="10">
        <f t="shared" si="1"/>
        <v>20.75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80</v>
      </c>
      <c r="N8" s="26">
        <f t="shared" si="3"/>
        <v>20</v>
      </c>
      <c r="O8" s="29" t="s">
        <v>18</v>
      </c>
      <c r="P8" s="26">
        <v>31</v>
      </c>
      <c r="Q8" s="29" t="s">
        <v>41</v>
      </c>
      <c r="R8" s="26">
        <v>1</v>
      </c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10</v>
      </c>
      <c r="G9" s="10">
        <f t="shared" si="1"/>
        <v>1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</v>
      </c>
      <c r="N9" s="26">
        <f t="shared" si="3"/>
        <v>0.8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13</v>
      </c>
      <c r="D10" s="10">
        <f t="shared" si="0"/>
        <v>65</v>
      </c>
      <c r="E10" s="12">
        <v>0.05</v>
      </c>
      <c r="F10" s="7">
        <v>30</v>
      </c>
      <c r="G10" s="10">
        <f t="shared" si="1"/>
        <v>1.5</v>
      </c>
      <c r="I10" s="19">
        <v>5</v>
      </c>
      <c r="J10" s="25">
        <v>10</v>
      </c>
      <c r="K10" s="26">
        <f t="shared" si="2"/>
        <v>50</v>
      </c>
      <c r="L10" s="20">
        <v>0.05</v>
      </c>
      <c r="M10" s="25">
        <v>20</v>
      </c>
      <c r="N10" s="26">
        <f t="shared" si="3"/>
        <v>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</v>
      </c>
      <c r="N11" s="28">
        <f t="shared" si="3"/>
        <v>0.11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215</v>
      </c>
      <c r="E12" s="53" t="s">
        <v>53</v>
      </c>
      <c r="F12" s="54"/>
      <c r="G12" s="2">
        <f>SUM(G6:G11)</f>
        <v>78.319999999999993</v>
      </c>
      <c r="I12" s="55" t="s">
        <v>6</v>
      </c>
      <c r="J12" s="56"/>
      <c r="K12" s="34">
        <f>SUM(K6:K11)</f>
        <v>50</v>
      </c>
      <c r="L12" s="55" t="s">
        <v>55</v>
      </c>
      <c r="M12" s="56"/>
      <c r="N12" s="32">
        <f>SUM(N6:N11)</f>
        <v>68.41</v>
      </c>
      <c r="O12" s="33" t="s">
        <v>6</v>
      </c>
      <c r="P12" s="32">
        <f>SUM(P6:P11)</f>
        <v>118.84</v>
      </c>
      <c r="Q12" s="33" t="s">
        <v>6</v>
      </c>
      <c r="R12" s="32">
        <f>SUM(R6:R11)</f>
        <v>293.75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293.32</v>
      </c>
      <c r="F13" s="58"/>
      <c r="G13" s="59"/>
      <c r="I13" s="68" t="s">
        <v>15</v>
      </c>
      <c r="J13" s="69"/>
      <c r="K13" s="69"/>
      <c r="L13" s="72">
        <f>K12+N12</f>
        <v>118.41</v>
      </c>
      <c r="M13" s="72"/>
      <c r="N13" s="72"/>
      <c r="O13" s="75" t="s">
        <v>14</v>
      </c>
      <c r="P13" s="76"/>
      <c r="Q13" s="76">
        <f>P12-R12</f>
        <v>-174.91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293.32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118.41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93E76-8884-4559-A09F-03BE76C030E2}">
  <sheetPr codeName="Hoja118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50</v>
      </c>
      <c r="G6" s="9">
        <f>E6*F6</f>
        <v>50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41</v>
      </c>
      <c r="N6" s="24">
        <f>L6*M6</f>
        <v>41</v>
      </c>
      <c r="O6" s="29" t="s">
        <v>16</v>
      </c>
      <c r="P6" s="26">
        <f>'[1]MARTES 21-05-2024'!$E$31</f>
        <v>130.71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33</v>
      </c>
      <c r="G7" s="10">
        <f t="shared" ref="G7:G11" si="1">E7*F7</f>
        <v>16.5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28</v>
      </c>
      <c r="N7" s="26">
        <f t="shared" ref="N7:N11" si="3">L7*M7</f>
        <v>14</v>
      </c>
      <c r="O7" s="29" t="s">
        <v>18</v>
      </c>
      <c r="P7" s="26">
        <f>'[1]MARTES 21-05-2024'!$I$21</f>
        <v>0</v>
      </c>
      <c r="Q7" s="29" t="s">
        <v>25</v>
      </c>
      <c r="R7" s="26">
        <v>6.8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90</v>
      </c>
      <c r="G8" s="10">
        <f t="shared" si="1"/>
        <v>22.5</v>
      </c>
      <c r="H8" s="15">
        <f>H7+H6</f>
        <v>172</v>
      </c>
      <c r="I8" s="19">
        <v>20</v>
      </c>
      <c r="J8" s="25">
        <v>6</v>
      </c>
      <c r="K8" s="26">
        <f t="shared" si="2"/>
        <v>120</v>
      </c>
      <c r="L8" s="20">
        <v>0.25</v>
      </c>
      <c r="M8" s="25">
        <v>83</v>
      </c>
      <c r="N8" s="26">
        <f t="shared" si="3"/>
        <v>20.75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10</v>
      </c>
      <c r="N9" s="26">
        <f t="shared" si="3"/>
        <v>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16</v>
      </c>
      <c r="D10" s="10">
        <f t="shared" si="0"/>
        <v>80</v>
      </c>
      <c r="E10" s="12">
        <v>0.05</v>
      </c>
      <c r="F10" s="7">
        <v>46</v>
      </c>
      <c r="G10" s="10">
        <f t="shared" si="1"/>
        <v>2.3000000000000003</v>
      </c>
      <c r="I10" s="19">
        <v>5</v>
      </c>
      <c r="J10" s="25">
        <v>13</v>
      </c>
      <c r="K10" s="26">
        <f t="shared" si="2"/>
        <v>65</v>
      </c>
      <c r="L10" s="20">
        <v>0.05</v>
      </c>
      <c r="M10" s="25">
        <v>30</v>
      </c>
      <c r="N10" s="26">
        <f t="shared" si="3"/>
        <v>1.5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6</v>
      </c>
      <c r="G11" s="11">
        <f t="shared" si="1"/>
        <v>0.06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80</v>
      </c>
      <c r="E12" s="53" t="s">
        <v>53</v>
      </c>
      <c r="F12" s="54"/>
      <c r="G12" s="2">
        <f>SUM(G6:G11)</f>
        <v>92.16</v>
      </c>
      <c r="I12" s="55" t="s">
        <v>6</v>
      </c>
      <c r="J12" s="56"/>
      <c r="K12" s="34">
        <f>SUM(K6:K11)</f>
        <v>215</v>
      </c>
      <c r="L12" s="55" t="s">
        <v>55</v>
      </c>
      <c r="M12" s="56"/>
      <c r="N12" s="32">
        <f>SUM(N6:N11)</f>
        <v>78.319999999999993</v>
      </c>
      <c r="O12" s="33" t="s">
        <v>6</v>
      </c>
      <c r="P12" s="32">
        <f>SUM(P6:P11)</f>
        <v>130.71</v>
      </c>
      <c r="Q12" s="33" t="s">
        <v>6</v>
      </c>
      <c r="R12" s="32">
        <f>SUM(R6:R11)</f>
        <v>9.5500000000000007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172.16</v>
      </c>
      <c r="F13" s="58"/>
      <c r="G13" s="59"/>
      <c r="I13" s="68" t="s">
        <v>15</v>
      </c>
      <c r="J13" s="69"/>
      <c r="K13" s="69"/>
      <c r="L13" s="72">
        <f>K12+N12</f>
        <v>293.32</v>
      </c>
      <c r="M13" s="72"/>
      <c r="N13" s="72"/>
      <c r="O13" s="75" t="s">
        <v>14</v>
      </c>
      <c r="P13" s="76"/>
      <c r="Q13" s="76">
        <f>P12-R12</f>
        <v>121.16000000000001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172.16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293.32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FD5A-7492-48DD-AB9F-FDEE8B997C4C}">
  <sheetPr codeName="Hoja119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8</v>
      </c>
      <c r="G6" s="9">
        <f>E6*F6</f>
        <v>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50</v>
      </c>
      <c r="N6" s="24">
        <f>L6*M6</f>
        <v>50</v>
      </c>
      <c r="O6" s="29" t="s">
        <v>16</v>
      </c>
      <c r="P6" s="26">
        <f>'[1]LUNES 20-05-2024'!$E$31</f>
        <v>80.289999999999992</v>
      </c>
      <c r="Q6" s="29" t="s">
        <v>17</v>
      </c>
      <c r="R6" s="26">
        <v>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23</v>
      </c>
      <c r="G7" s="10">
        <f t="shared" ref="G7:G11" si="1">E7*F7</f>
        <v>11.5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33</v>
      </c>
      <c r="N7" s="26">
        <f t="shared" ref="N7:N11" si="3">L7*M7</f>
        <v>16.5</v>
      </c>
      <c r="O7" s="29" t="s">
        <v>18</v>
      </c>
      <c r="P7" s="26">
        <f>'[1]LUNES 20-05-2024'!$I$21</f>
        <v>0</v>
      </c>
      <c r="Q7" s="29" t="s">
        <v>20</v>
      </c>
      <c r="R7" s="26">
        <v>160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90</v>
      </c>
      <c r="G8" s="10">
        <f t="shared" si="1"/>
        <v>22.5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90</v>
      </c>
      <c r="N8" s="26">
        <f t="shared" si="3"/>
        <v>22.5</v>
      </c>
      <c r="O8" s="29" t="s">
        <v>3</v>
      </c>
      <c r="P8" s="26">
        <v>50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7</v>
      </c>
      <c r="G9" s="10">
        <f t="shared" si="1"/>
        <v>0.70000000000000007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</v>
      </c>
      <c r="N9" s="26">
        <f t="shared" si="3"/>
        <v>0.8</v>
      </c>
      <c r="O9" s="29" t="s">
        <v>58</v>
      </c>
      <c r="P9" s="26">
        <v>56.7</v>
      </c>
      <c r="Q9" s="29"/>
      <c r="R9" s="26"/>
    </row>
    <row r="10" spans="2:18" ht="24" customHeight="1" x14ac:dyDescent="0.25">
      <c r="B10" s="4">
        <v>5</v>
      </c>
      <c r="C10" s="7">
        <v>21</v>
      </c>
      <c r="D10" s="10">
        <f t="shared" si="0"/>
        <v>105</v>
      </c>
      <c r="E10" s="12">
        <v>0.05</v>
      </c>
      <c r="F10" s="7">
        <v>48</v>
      </c>
      <c r="G10" s="10">
        <f t="shared" si="1"/>
        <v>2.4000000000000004</v>
      </c>
      <c r="I10" s="19">
        <v>5</v>
      </c>
      <c r="J10" s="25">
        <v>16</v>
      </c>
      <c r="K10" s="26">
        <f t="shared" si="2"/>
        <v>80</v>
      </c>
      <c r="L10" s="20">
        <v>0.05</v>
      </c>
      <c r="M10" s="25">
        <v>46</v>
      </c>
      <c r="N10" s="26">
        <f t="shared" si="3"/>
        <v>2.3000000000000003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6</v>
      </c>
      <c r="N11" s="28">
        <f t="shared" si="3"/>
        <v>0.06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105</v>
      </c>
      <c r="E12" s="53">
        <v>0</v>
      </c>
      <c r="F12" s="54"/>
      <c r="G12" s="2">
        <f>SUM(G6:G11)</f>
        <v>45.17</v>
      </c>
      <c r="I12" s="55" t="s">
        <v>6</v>
      </c>
      <c r="J12" s="56"/>
      <c r="K12" s="34">
        <f>SUM(K6:K11)</f>
        <v>80</v>
      </c>
      <c r="L12" s="55" t="s">
        <v>55</v>
      </c>
      <c r="M12" s="56"/>
      <c r="N12" s="32">
        <f>SUM(N6:N11)</f>
        <v>92.16</v>
      </c>
      <c r="O12" s="33" t="s">
        <v>6</v>
      </c>
      <c r="P12" s="32">
        <f>SUM(P6:P11)</f>
        <v>186.99</v>
      </c>
      <c r="Q12" s="33" t="s">
        <v>6</v>
      </c>
      <c r="R12" s="32">
        <f>SUM(R6:R11)</f>
        <v>165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150.17000000000002</v>
      </c>
      <c r="F13" s="58"/>
      <c r="G13" s="59"/>
      <c r="I13" s="68" t="s">
        <v>15</v>
      </c>
      <c r="J13" s="69"/>
      <c r="K13" s="69"/>
      <c r="L13" s="72">
        <f>K12+N12</f>
        <v>172.16</v>
      </c>
      <c r="M13" s="72"/>
      <c r="N13" s="72"/>
      <c r="O13" s="75" t="s">
        <v>14</v>
      </c>
      <c r="P13" s="76"/>
      <c r="Q13" s="76">
        <f>P12-R12</f>
        <v>21.990000000000009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150.17000000000002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172.16000000000003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2422A-6335-40C0-8656-E9B277E229C4}">
  <sheetPr codeName="Hoja120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5.0000000004501999E-4</v>
      </c>
    </row>
    <row r="3" spans="2:18" ht="30" customHeight="1" thickBot="1" x14ac:dyDescent="0.3">
      <c r="B3" s="36" t="s">
        <v>0</v>
      </c>
      <c r="C3" s="37"/>
      <c r="D3" s="37"/>
      <c r="E3" s="37"/>
      <c r="F3" s="37"/>
      <c r="G3" s="38"/>
      <c r="I3" s="39" t="s">
        <v>0</v>
      </c>
      <c r="J3" s="40"/>
      <c r="K3" s="40"/>
      <c r="L3" s="40"/>
      <c r="M3" s="40"/>
      <c r="N3" s="40"/>
      <c r="O3" s="40"/>
      <c r="P3" s="40"/>
      <c r="Q3" s="40"/>
      <c r="R3" s="41"/>
    </row>
    <row r="4" spans="2:18" ht="27.95" customHeight="1" thickBot="1" x14ac:dyDescent="0.4">
      <c r="B4" s="42" t="s">
        <v>1</v>
      </c>
      <c r="C4" s="43"/>
      <c r="D4" s="44"/>
      <c r="E4" s="42" t="s">
        <v>3</v>
      </c>
      <c r="F4" s="43"/>
      <c r="G4" s="44"/>
      <c r="H4" s="15"/>
      <c r="I4" s="45" t="s">
        <v>1</v>
      </c>
      <c r="J4" s="46"/>
      <c r="K4" s="47"/>
      <c r="L4" s="45" t="s">
        <v>3</v>
      </c>
      <c r="M4" s="46"/>
      <c r="N4" s="48"/>
      <c r="O4" s="49" t="s">
        <v>11</v>
      </c>
      <c r="P4" s="50"/>
      <c r="Q4" s="49" t="s">
        <v>13</v>
      </c>
      <c r="R4" s="50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17</v>
      </c>
      <c r="G6" s="9">
        <f>E6*F6</f>
        <v>17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8</v>
      </c>
      <c r="N6" s="24">
        <f>L6*M6</f>
        <v>8</v>
      </c>
      <c r="O6" s="29" t="s">
        <v>16</v>
      </c>
      <c r="P6" s="26">
        <f>'[1]VIERNES 17-05-2024'!$E$31</f>
        <v>224.3595</v>
      </c>
      <c r="Q6" s="29" t="s">
        <v>17</v>
      </c>
      <c r="R6" s="26">
        <v>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32</v>
      </c>
      <c r="G7" s="10">
        <f t="shared" ref="G7:G11" si="1">E7*F7</f>
        <v>16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23</v>
      </c>
      <c r="N7" s="26">
        <f t="shared" ref="N7:N11" si="3">L7*M7</f>
        <v>11.5</v>
      </c>
      <c r="O7" s="29" t="s">
        <v>18</v>
      </c>
      <c r="P7" s="26">
        <f>'[1]VIERNES 17-05-2024'!$I$21</f>
        <v>0</v>
      </c>
      <c r="Q7" s="29" t="s">
        <v>20</v>
      </c>
      <c r="R7" s="26">
        <v>545</v>
      </c>
    </row>
    <row r="8" spans="2:18" ht="24" customHeight="1" x14ac:dyDescent="0.25">
      <c r="B8" s="4">
        <v>20</v>
      </c>
      <c r="C8" s="7">
        <v>8</v>
      </c>
      <c r="D8" s="10">
        <f t="shared" si="0"/>
        <v>160</v>
      </c>
      <c r="E8" s="12">
        <v>0.25</v>
      </c>
      <c r="F8" s="7">
        <v>96</v>
      </c>
      <c r="G8" s="10">
        <f t="shared" si="1"/>
        <v>24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90</v>
      </c>
      <c r="N8" s="26">
        <f t="shared" si="3"/>
        <v>22.5</v>
      </c>
      <c r="O8" s="29" t="s">
        <v>18</v>
      </c>
      <c r="P8" s="26">
        <v>0.95</v>
      </c>
      <c r="Q8" s="29"/>
      <c r="R8" s="26"/>
    </row>
    <row r="9" spans="2:18" ht="24" customHeight="1" x14ac:dyDescent="0.25">
      <c r="B9" s="4">
        <v>10</v>
      </c>
      <c r="C9" s="7">
        <v>16</v>
      </c>
      <c r="D9" s="10">
        <f t="shared" si="0"/>
        <v>160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7</v>
      </c>
      <c r="N9" s="26">
        <f t="shared" si="3"/>
        <v>0.70000000000000007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19</v>
      </c>
      <c r="D10" s="10">
        <f t="shared" si="0"/>
        <v>95</v>
      </c>
      <c r="E10" s="12">
        <v>0.05</v>
      </c>
      <c r="F10" s="7">
        <v>47</v>
      </c>
      <c r="G10" s="10">
        <f t="shared" si="1"/>
        <v>2.35</v>
      </c>
      <c r="I10" s="19">
        <v>5</v>
      </c>
      <c r="J10" s="25">
        <v>21</v>
      </c>
      <c r="K10" s="26">
        <f t="shared" si="2"/>
        <v>105</v>
      </c>
      <c r="L10" s="20">
        <v>0.05</v>
      </c>
      <c r="M10" s="25">
        <v>48</v>
      </c>
      <c r="N10" s="26">
        <f t="shared" si="3"/>
        <v>2.4000000000000004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</v>
      </c>
      <c r="G11" s="11">
        <f t="shared" si="1"/>
        <v>0.11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51" t="s">
        <v>6</v>
      </c>
      <c r="C12" s="52"/>
      <c r="D12" s="14">
        <f>SUM(D6:D11)</f>
        <v>415</v>
      </c>
      <c r="E12" s="53">
        <v>0</v>
      </c>
      <c r="F12" s="54"/>
      <c r="G12" s="2">
        <f>SUM(G6:G11)</f>
        <v>59.86</v>
      </c>
      <c r="I12" s="55" t="s">
        <v>6</v>
      </c>
      <c r="J12" s="56"/>
      <c r="K12" s="34">
        <f>SUM(K6:K11)</f>
        <v>105</v>
      </c>
      <c r="L12" s="55" t="s">
        <v>55</v>
      </c>
      <c r="M12" s="56"/>
      <c r="N12" s="32">
        <f>SUM(N6:N11)</f>
        <v>45.17</v>
      </c>
      <c r="O12" s="33" t="s">
        <v>6</v>
      </c>
      <c r="P12" s="32">
        <f>SUM(P6:P11)</f>
        <v>225.30949999999999</v>
      </c>
      <c r="Q12" s="33" t="s">
        <v>6</v>
      </c>
      <c r="R12" s="32">
        <f>SUM(R6:R11)</f>
        <v>550</v>
      </c>
    </row>
    <row r="13" spans="2:18" ht="30" customHeight="1" thickBot="1" x14ac:dyDescent="0.3">
      <c r="B13" s="57" t="s">
        <v>8</v>
      </c>
      <c r="C13" s="58"/>
      <c r="D13" s="59"/>
      <c r="E13" s="66">
        <f>D12+G12</f>
        <v>474.86</v>
      </c>
      <c r="F13" s="58"/>
      <c r="G13" s="59"/>
      <c r="I13" s="68" t="s">
        <v>15</v>
      </c>
      <c r="J13" s="69"/>
      <c r="K13" s="69"/>
      <c r="L13" s="72">
        <f>K12+N12</f>
        <v>150.17000000000002</v>
      </c>
      <c r="M13" s="72"/>
      <c r="N13" s="72"/>
      <c r="O13" s="75" t="s">
        <v>14</v>
      </c>
      <c r="P13" s="76"/>
      <c r="Q13" s="76">
        <f>P12-R12</f>
        <v>-324.69050000000004</v>
      </c>
      <c r="R13" s="77"/>
    </row>
    <row r="14" spans="2:18" ht="30" customHeight="1" thickBot="1" x14ac:dyDescent="0.3">
      <c r="B14" s="60"/>
      <c r="C14" s="61"/>
      <c r="D14" s="62"/>
      <c r="E14" s="67"/>
      <c r="F14" s="61"/>
      <c r="G14" s="62"/>
      <c r="I14" s="70"/>
      <c r="J14" s="71"/>
      <c r="K14" s="71"/>
      <c r="L14" s="73"/>
      <c r="M14" s="73"/>
      <c r="N14" s="74"/>
      <c r="O14" s="75" t="s">
        <v>8</v>
      </c>
      <c r="P14" s="76"/>
      <c r="Q14" s="76">
        <f>E13</f>
        <v>474.86</v>
      </c>
      <c r="R14" s="77"/>
    </row>
    <row r="15" spans="2:18" ht="30" customHeight="1" thickBot="1" x14ac:dyDescent="0.3">
      <c r="B15" s="63"/>
      <c r="C15" s="64"/>
      <c r="D15" s="65"/>
      <c r="E15" s="63"/>
      <c r="F15" s="64"/>
      <c r="G15" s="65"/>
      <c r="I15" s="78" t="s">
        <v>10</v>
      </c>
      <c r="J15" s="79"/>
      <c r="K15" s="79"/>
      <c r="L15" s="79"/>
      <c r="M15" s="79"/>
      <c r="N15" s="82">
        <f>Q13+Q14-P7</f>
        <v>150.16949999999997</v>
      </c>
      <c r="O15" s="83"/>
      <c r="P15" s="83"/>
      <c r="Q15" s="83"/>
      <c r="R15" s="84"/>
    </row>
    <row r="16" spans="2:18" ht="30" customHeight="1" thickBot="1" x14ac:dyDescent="0.3">
      <c r="I16" s="80"/>
      <c r="J16" s="81"/>
      <c r="K16" s="81"/>
      <c r="L16" s="81"/>
      <c r="M16" s="81"/>
      <c r="N16" s="85"/>
      <c r="O16" s="85"/>
      <c r="P16" s="85"/>
      <c r="Q16" s="85"/>
      <c r="R16" s="86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196</vt:i4>
      </vt:variant>
    </vt:vector>
  </HeadingPairs>
  <TitlesOfParts>
    <vt:vector size="196" baseType="lpstr">
      <vt:lpstr>MIERCOLES 02-10-2024</vt:lpstr>
      <vt:lpstr>MARTES 01-10-2024</vt:lpstr>
      <vt:lpstr>LUNES 30-09-2024</vt:lpstr>
      <vt:lpstr>VIERNES 27-09-2024</vt:lpstr>
      <vt:lpstr>JUEVES 26-09-2024</vt:lpstr>
      <vt:lpstr>MIERCOLES 25-09-2024</vt:lpstr>
      <vt:lpstr>MARTES 24-09-2024</vt:lpstr>
      <vt:lpstr>LUNES 23-09-2024</vt:lpstr>
      <vt:lpstr>VIERNES 20-09-2024</vt:lpstr>
      <vt:lpstr>JUEVES 19-09-2024</vt:lpstr>
      <vt:lpstr>MIERCOLES 18-09-2024</vt:lpstr>
      <vt:lpstr>MARTES 17-09-2024</vt:lpstr>
      <vt:lpstr>LUNES 16-09-2024</vt:lpstr>
      <vt:lpstr>VIERNES 13-09-2024</vt:lpstr>
      <vt:lpstr>JUEVES 12-09-2024</vt:lpstr>
      <vt:lpstr>MIERCOLES 11-09-2024</vt:lpstr>
      <vt:lpstr>MARTES 10-09-2024</vt:lpstr>
      <vt:lpstr>LUNES 09-09-2024</vt:lpstr>
      <vt:lpstr>VIERNES 06-09-2024</vt:lpstr>
      <vt:lpstr>JUEVES 05-09-2024</vt:lpstr>
      <vt:lpstr>MIERCOLES 04-09-2024</vt:lpstr>
      <vt:lpstr>MARTES 03-09-2024</vt:lpstr>
      <vt:lpstr>LUNES 02-09-2024</vt:lpstr>
      <vt:lpstr>VIERNES 30-08-2024</vt:lpstr>
      <vt:lpstr>JUEVES 29-08-2024</vt:lpstr>
      <vt:lpstr>MIERCOLES 28-08-2024</vt:lpstr>
      <vt:lpstr>MARTES 27-08-2024</vt:lpstr>
      <vt:lpstr>LUNES 26-08-2024</vt:lpstr>
      <vt:lpstr>VIERNES 23-08-2024</vt:lpstr>
      <vt:lpstr>JUEVES 22-08-2024</vt:lpstr>
      <vt:lpstr>MIERCOLES 21-08-2024</vt:lpstr>
      <vt:lpstr>MARTES 20-08-2024</vt:lpstr>
      <vt:lpstr>LUNES 19-08-2024</vt:lpstr>
      <vt:lpstr>VIERNES 16-08-2024</vt:lpstr>
      <vt:lpstr>JUEVES 15-08-2024</vt:lpstr>
      <vt:lpstr>MIERCOLES 14-08-2024</vt:lpstr>
      <vt:lpstr>MARTES 13-08-2024</vt:lpstr>
      <vt:lpstr>LUNES 12-08-2024</vt:lpstr>
      <vt:lpstr>VIERNES 09-08-2024</vt:lpstr>
      <vt:lpstr>JUEVES 08-08-2024</vt:lpstr>
      <vt:lpstr>MIERCOLES 07-08-2024</vt:lpstr>
      <vt:lpstr>MARTES 06-08-2024</vt:lpstr>
      <vt:lpstr>LUNES 05-08-2024</vt:lpstr>
      <vt:lpstr>VIERNES 02-08-2024</vt:lpstr>
      <vt:lpstr>JUEVES 01-08-2024</vt:lpstr>
      <vt:lpstr>MIERCOLES 31-07-2024</vt:lpstr>
      <vt:lpstr>MARTES 30-07-2024</vt:lpstr>
      <vt:lpstr>LUNES 29-07-2024</vt:lpstr>
      <vt:lpstr>VIERNES 26-07-2024</vt:lpstr>
      <vt:lpstr>JUEVES 25-07-2024</vt:lpstr>
      <vt:lpstr>MIERCOLES 24-07-2024</vt:lpstr>
      <vt:lpstr>MARTES 23-07-2024</vt:lpstr>
      <vt:lpstr>LUNES 22-07-2024</vt:lpstr>
      <vt:lpstr>VIERNES 19-07-2024</vt:lpstr>
      <vt:lpstr>JUEVES 18-07-2024</vt:lpstr>
      <vt:lpstr>MIERCOLES 17-07-2024</vt:lpstr>
      <vt:lpstr>MARTES 16-07-2024</vt:lpstr>
      <vt:lpstr>LUNES 15-07-2024</vt:lpstr>
      <vt:lpstr>VIERNES 12-07-2024</vt:lpstr>
      <vt:lpstr>JUEVES 11-07-2024</vt:lpstr>
      <vt:lpstr>MIERCOLES 10-07-2024</vt:lpstr>
      <vt:lpstr>MARTES 09-07-2024</vt:lpstr>
      <vt:lpstr>LUNES 08-07-2024</vt:lpstr>
      <vt:lpstr>VIERNES 05-07-2024</vt:lpstr>
      <vt:lpstr>JUEVES 04-07-2024</vt:lpstr>
      <vt:lpstr>MIERCOLES 03-07-2024</vt:lpstr>
      <vt:lpstr>MARTES 02-07-2024</vt:lpstr>
      <vt:lpstr>LUNES 01-07-2024</vt:lpstr>
      <vt:lpstr>VIERNES 28-06-2024</vt:lpstr>
      <vt:lpstr>JUEVES 27-06-2024</vt:lpstr>
      <vt:lpstr>MIERCOLES 26-06-2024</vt:lpstr>
      <vt:lpstr>MARTES 25-06-2024</vt:lpstr>
      <vt:lpstr>LUNES 24-06-2024</vt:lpstr>
      <vt:lpstr>VIERNES 21-06-2024</vt:lpstr>
      <vt:lpstr>JUEVES 20-06-2024</vt:lpstr>
      <vt:lpstr>MIERCOLES 19-06-2024</vt:lpstr>
      <vt:lpstr>MARTES 18-06-2024</vt:lpstr>
      <vt:lpstr>LUNES 17-06-2024</vt:lpstr>
      <vt:lpstr>VIERNES 14-06-2024</vt:lpstr>
      <vt:lpstr>JUEVES 13-06-2024</vt:lpstr>
      <vt:lpstr>MIERCOLES 12-06-2024</vt:lpstr>
      <vt:lpstr>MARTES 11-06-2024</vt:lpstr>
      <vt:lpstr>LUNES 10-06-2024</vt:lpstr>
      <vt:lpstr>VIERNES 07-06-2024</vt:lpstr>
      <vt:lpstr>JUEVES 06-06-2024</vt:lpstr>
      <vt:lpstr>MIERCOLES 05-06-2024</vt:lpstr>
      <vt:lpstr>MARTES 04-06-2024</vt:lpstr>
      <vt:lpstr>LUNES 03-06-2024</vt:lpstr>
      <vt:lpstr>VIERNES 31-05-2024</vt:lpstr>
      <vt:lpstr>JUEVES 30-05-2024</vt:lpstr>
      <vt:lpstr>MIERCOLES 29-05-2024</vt:lpstr>
      <vt:lpstr>MARTES 28-05-2024</vt:lpstr>
      <vt:lpstr>LUNES 27-05-2024</vt:lpstr>
      <vt:lpstr>VIERNES 24-05-2024</vt:lpstr>
      <vt:lpstr>JUEVES 23-05-2024</vt:lpstr>
      <vt:lpstr>MIERCOLES 22-05-2024</vt:lpstr>
      <vt:lpstr>MARTES 21-05-2024</vt:lpstr>
      <vt:lpstr>LUNES 20-05-2024</vt:lpstr>
      <vt:lpstr>VIERNES 17-05-2024</vt:lpstr>
      <vt:lpstr>JUEVES 16-05-2024</vt:lpstr>
      <vt:lpstr>MIERCOLES 15-05-2024</vt:lpstr>
      <vt:lpstr>MARTES 14-05-2024</vt:lpstr>
      <vt:lpstr>LUNES 13-05-2024</vt:lpstr>
      <vt:lpstr>VIERNES 10-05-2024</vt:lpstr>
      <vt:lpstr>JUEVES 09-05-2024</vt:lpstr>
      <vt:lpstr>MIERCOLES 08-05-2024</vt:lpstr>
      <vt:lpstr>MARTES 07-05-2024</vt:lpstr>
      <vt:lpstr>LUNES 06-05-2024</vt:lpstr>
      <vt:lpstr>VIERNES 03-05-2024</vt:lpstr>
      <vt:lpstr>JUEVES 02-05-2024</vt:lpstr>
      <vt:lpstr>MIERCOLES 01-05-2024</vt:lpstr>
      <vt:lpstr>MARTES 30-04-2024</vt:lpstr>
      <vt:lpstr>LUNES 29-04-2024</vt:lpstr>
      <vt:lpstr>VIERNES 26-04-2024</vt:lpstr>
      <vt:lpstr>JUEVES 25-04-2024</vt:lpstr>
      <vt:lpstr>MIERCOLES 24-04-2024</vt:lpstr>
      <vt:lpstr>MARTES 23-04-2024</vt:lpstr>
      <vt:lpstr>LUNES 22-04-2024</vt:lpstr>
      <vt:lpstr>VIERNES 19-04-2024</vt:lpstr>
      <vt:lpstr>JUEVES 18-04-2024</vt:lpstr>
      <vt:lpstr>MIERCOLES 17-04-2024</vt:lpstr>
      <vt:lpstr>MARTES 16-04-2024</vt:lpstr>
      <vt:lpstr>LUNES 15-04-2024</vt:lpstr>
      <vt:lpstr>VIERNES 12-04-2024</vt:lpstr>
      <vt:lpstr>JUEVES 11-04-2024</vt:lpstr>
      <vt:lpstr>MIERCOLES 10-04-2024</vt:lpstr>
      <vt:lpstr>MARTES 09-04-2024</vt:lpstr>
      <vt:lpstr>LUNES 08-04-2024</vt:lpstr>
      <vt:lpstr>VIERNES 05-04-2024</vt:lpstr>
      <vt:lpstr>JUEVES 04-04-2024</vt:lpstr>
      <vt:lpstr>MIERCOLES 03-04-2024</vt:lpstr>
      <vt:lpstr>MARTES 02-04-2024</vt:lpstr>
      <vt:lpstr>LUNES 01-04-2024</vt:lpstr>
      <vt:lpstr>VIERNES 29-03-2024</vt:lpstr>
      <vt:lpstr>JUEVES 28-03-2024</vt:lpstr>
      <vt:lpstr>MIERCOLES 27-03-2024</vt:lpstr>
      <vt:lpstr>MARTES 26-03-2024</vt:lpstr>
      <vt:lpstr>LUNES 25-03-2024</vt:lpstr>
      <vt:lpstr>SABADO 23-03-2024</vt:lpstr>
      <vt:lpstr>VIERNES 22-03-2024</vt:lpstr>
      <vt:lpstr>JUEVES 21-03-2024</vt:lpstr>
      <vt:lpstr>MIERCOLES 20-03-2024</vt:lpstr>
      <vt:lpstr>MARTES 19-03-2024</vt:lpstr>
      <vt:lpstr>LUNES 18-03-2024</vt:lpstr>
      <vt:lpstr>VIERNES 15-03-2024</vt:lpstr>
      <vt:lpstr>JUEVES 14-03-2024</vt:lpstr>
      <vt:lpstr>MIERCOLES 13-03-2024</vt:lpstr>
      <vt:lpstr>MARTES 12-03-2024</vt:lpstr>
      <vt:lpstr>LUNES 11-03-2024</vt:lpstr>
      <vt:lpstr>VIERNES 08-03-2024</vt:lpstr>
      <vt:lpstr>JUEVES 07-03-2024</vt:lpstr>
      <vt:lpstr>MIERCOLES 06-03-2024</vt:lpstr>
      <vt:lpstr>MARTES 05-03-2024</vt:lpstr>
      <vt:lpstr>LUNES 04-03-2024</vt:lpstr>
      <vt:lpstr>VIERNES 01-03-2024</vt:lpstr>
      <vt:lpstr>JUEVES 29-02-2024</vt:lpstr>
      <vt:lpstr>MIERCOLES 28-02-2024</vt:lpstr>
      <vt:lpstr>MARTES 27-02-2024</vt:lpstr>
      <vt:lpstr>LUNES 26-02-2024</vt:lpstr>
      <vt:lpstr>VIERNES 23-02-2024</vt:lpstr>
      <vt:lpstr>JUEVES 22-02-2024</vt:lpstr>
      <vt:lpstr>MIERCOLES 21-02-2024</vt:lpstr>
      <vt:lpstr>MARTES 20-02-2024</vt:lpstr>
      <vt:lpstr>LUNES 19-02-2024</vt:lpstr>
      <vt:lpstr>VIERNES 16-02-2024</vt:lpstr>
      <vt:lpstr>JUEVES 15-02-2024</vt:lpstr>
      <vt:lpstr>MIERCOLES 14-02-2024</vt:lpstr>
      <vt:lpstr>VIERNES 09-02-2024</vt:lpstr>
      <vt:lpstr>JUEVES 08-02-2024</vt:lpstr>
      <vt:lpstr>MIERCOLES 07-02-2024</vt:lpstr>
      <vt:lpstr>MARTES 06-02-2024</vt:lpstr>
      <vt:lpstr>LUNES 05-02-2024</vt:lpstr>
      <vt:lpstr>VIERNES 02-02-2024</vt:lpstr>
      <vt:lpstr>JUEVES 01-02-2024</vt:lpstr>
      <vt:lpstr>MIERCOLES 31-01-2024</vt:lpstr>
      <vt:lpstr>MARTES 30-01-2024</vt:lpstr>
      <vt:lpstr>LUNES 29-01-2024</vt:lpstr>
      <vt:lpstr>VIERNES 26-01-2024</vt:lpstr>
      <vt:lpstr>JUEVES 25-01-2024</vt:lpstr>
      <vt:lpstr>MIERCOLES 24-01-2024</vt:lpstr>
      <vt:lpstr>MARTES 23-01-2024</vt:lpstr>
      <vt:lpstr>LUNES 22-01-2024</vt:lpstr>
      <vt:lpstr>VIERNES 19-01-2024</vt:lpstr>
      <vt:lpstr>JUEVES 18-01-2024</vt:lpstr>
      <vt:lpstr>MIERCOLES 17-01-2024</vt:lpstr>
      <vt:lpstr>MARTES 16-01-2024</vt:lpstr>
      <vt:lpstr>LUNES 15-01-2024</vt:lpstr>
      <vt:lpstr>VIERNES 12-01-2024</vt:lpstr>
      <vt:lpstr>JUEVES 11-01-2024</vt:lpstr>
      <vt:lpstr>MIERCOLES 10-01-2024</vt:lpstr>
      <vt:lpstr>MARTES 09-01-2024</vt:lpstr>
      <vt:lpstr>LUNES 08-01-2024</vt:lpstr>
      <vt:lpstr>VIERNES 05-01-2024</vt:lpstr>
      <vt:lpstr>JUEVES 04-01-2024</vt:lpstr>
      <vt:lpstr>MIERCOLES 03-01-2024</vt:lpstr>
      <vt:lpstr>MARTES 02-01-2024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ANDREWCHAV</dc:creator>
  <cp:lastModifiedBy>Usuario</cp:lastModifiedBy>
  <cp:lastPrinted>2023-04-28T05:45:12Z</cp:lastPrinted>
  <dcterms:created xsi:type="dcterms:W3CDTF">2023-04-22T15:22:51Z</dcterms:created>
  <dcterms:modified xsi:type="dcterms:W3CDTF">2024-10-02T22:23:39Z</dcterms:modified>
</cp:coreProperties>
</file>