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Baby CoreXY/Document Library/Bill Of Materials/"/>
    </mc:Choice>
  </mc:AlternateContent>
  <xr:revisionPtr revIDLastSave="1908" documentId="11_2E462098BBA7632759C38D02185E4833A2B67484" xr6:coauthVersionLast="45" xr6:coauthVersionMax="45" xr10:uidLastSave="{D72271CF-579D-4894-A17A-3CF834891BA1}"/>
  <bookViews>
    <workbookView xWindow="28680" yWindow="-120" windowWidth="2904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3" l="1"/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 s="1"/>
  <c r="J21" i="1" s="1"/>
  <c r="J19" i="1"/>
  <c r="C37" i="5"/>
  <c r="E5" i="1"/>
  <c r="F18" i="1"/>
  <c r="J15" i="1"/>
  <c r="J18" i="1"/>
  <c r="E9" i="1"/>
  <c r="E8" i="1"/>
  <c r="E6" i="1"/>
  <c r="E4" i="1"/>
  <c r="E10" i="1" s="1"/>
  <c r="E3" i="1"/>
  <c r="J22" i="1" l="1"/>
  <c r="F19" i="1"/>
  <c r="F22" i="1" s="1"/>
</calcChain>
</file>

<file path=xl/sharedStrings.xml><?xml version="1.0" encoding="utf-8"?>
<sst xmlns="http://schemas.openxmlformats.org/spreadsheetml/2006/main" count="284" uniqueCount="218">
  <si>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</si>
  <si>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</si>
  <si>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</si>
  <si>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</si>
  <si>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</si>
  <si>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</si>
  <si>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</si>
  <si>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</si>
  <si>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</si>
  <si>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</si>
  <si>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</si>
  <si>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</si>
  <si>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</si>
  <si>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</si>
  <si>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</si>
  <si>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</si>
  <si>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</si>
  <si>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</si>
  <si>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</si>
  <si>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</si>
  <si>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</si>
  <si>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</si>
  <si>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</si>
  <si>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</si>
  <si>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</si>
  <si>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</si>
  <si>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</si>
  <si>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</si>
  <si>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</si>
  <si>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</si>
  <si>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</si>
  <si>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</si>
  <si>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</si>
  <si>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</si>
  <si>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</si>
  <si>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</si>
  <si>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</si>
  <si>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</si>
  <si>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</si>
  <si>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</si>
  <si>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</si>
  <si>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</si>
  <si>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Price2</t>
  </si>
  <si>
    <t>Controller Board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</si>
  <si>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</si>
  <si>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</si>
  <si>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</si>
  <si>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</si>
  <si>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</si>
  <si>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</si>
  <si>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</si>
  <si>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</si>
  <si>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</si>
  <si>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</si>
  <si>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</si>
  <si>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</si>
  <si>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</si>
  <si>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</si>
  <si>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</si>
  <si>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</si>
  <si>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</si>
  <si>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</si>
  <si>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</si>
  <si>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</si>
  <si>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</si>
  <si>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</si>
  <si>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</si>
  <si>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</si>
  <si>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</si>
  <si>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</si>
  <si>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</si>
  <si>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</si>
  <si>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</si>
  <si>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</si>
  <si>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</si>
  <si>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</si>
  <si>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</si>
  <si>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</si>
  <si>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</si>
  <si>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</si>
  <si>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</si>
  <si>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</si>
  <si>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</si>
  <si>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</si>
  <si>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</si>
  <si>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</si>
  <si>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</si>
  <si>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</si>
  <si>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</si>
  <si>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</si>
  <si>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</si>
  <si>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</si>
  <si>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</si>
  <si>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</si>
  <si>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</si>
  <si>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</si>
  <si>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</si>
  <si>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</si>
  <si>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</si>
  <si>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</si>
  <si>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</si>
  <si>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</si>
  <si>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</si>
  <si>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</si>
  <si>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</si>
  <si>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</si>
  <si>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</si>
  <si>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</si>
  <si>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</si>
  <si>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</si>
  <si>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</si>
  <si>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</si>
  <si>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</si>
  <si>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</si>
  <si>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</si>
  <si>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</si>
  <si>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</si>
  <si>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</si>
  <si>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</si>
  <si>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</si>
  <si>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</si>
  <si>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</si>
  <si>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</si>
  <si>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</si>
  <si>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</si>
  <si>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</si>
  <si>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</si>
  <si>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</si>
  <si>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</si>
  <si>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</si>
  <si>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</si>
  <si>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</si>
  <si>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</si>
  <si>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</si>
  <si>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</si>
  <si>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</si>
  <si>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</si>
  <si>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</si>
  <si>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</si>
  <si>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</si>
  <si>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</si>
  <si>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</si>
  <si>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</si>
  <si>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</si>
  <si>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</si>
  <si>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</si>
  <si>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</si>
  <si>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</si>
  <si>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</si>
  <si>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</si>
  <si>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</si>
  <si>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</si>
  <si>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</si>
  <si>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</si>
  <si>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</si>
  <si>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</si>
  <si>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</si>
  <si>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</si>
  <si>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</si>
  <si>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</si>
  <si>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</si>
  <si>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</si>
  <si>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</si>
  <si>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Column9</t>
  </si>
  <si>
    <t>M3x30 HEX</t>
  </si>
  <si>
    <t>Hex Bolt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</si>
  <si>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</si>
  <si>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</si>
  <si>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</si>
  <si>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</si>
  <si>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</si>
  <si>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</si>
  <si>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</si>
  <si>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</si>
  <si>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</si>
  <si>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</si>
  <si>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</si>
  <si>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</si>
  <si>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</si>
  <si>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</si>
  <si>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</si>
  <si>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</si>
  <si>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</si>
  <si>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</si>
  <si>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</si>
  <si>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</si>
  <si>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</si>
  <si>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</si>
  <si>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</si>
  <si>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</si>
  <si>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</si>
  <si>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</si>
  <si>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</si>
  <si>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</si>
  <si>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5x6x1 mm Precision Shim</t>
  </si>
  <si>
    <t>Keenovo Option</t>
  </si>
  <si>
    <t>(4x20) 6x5x1 Option Shim</t>
  </si>
  <si>
    <t>NB! See Component List</t>
  </si>
  <si>
    <t>Heatbed Build Plate</t>
  </si>
  <si>
    <t>Column10</t>
  </si>
  <si>
    <t>200 pcs is same price</t>
  </si>
  <si>
    <t>Duet WIFI Clone w/TMC2660</t>
  </si>
  <si>
    <t>LCD TFT24 KIT</t>
  </si>
  <si>
    <t>V-Baby CoreXY Part List</t>
  </si>
  <si>
    <t>Roy Berntsen</t>
  </si>
  <si>
    <t>Milled Cast Aluminum</t>
  </si>
  <si>
    <t>6mm 210x210 mm</t>
  </si>
  <si>
    <t>Rolled Aluminum 5mm</t>
  </si>
  <si>
    <t>SKR 1.3 + TMC2209x5</t>
  </si>
  <si>
    <t>BTT DUET WIFI Clone</t>
  </si>
  <si>
    <t>AliExpress Link</t>
  </si>
  <si>
    <t>Optional Component</t>
  </si>
  <si>
    <t>20mmx1m  Cable Loom</t>
  </si>
  <si>
    <t>Cable Loom Tube</t>
  </si>
  <si>
    <t>Sleeve for Heatbed cables</t>
  </si>
  <si>
    <t>Nylon Cable Sleeve</t>
  </si>
  <si>
    <t>Tube for Hotend Cables</t>
  </si>
  <si>
    <t>10 mm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</si>
</sst>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Freestyle Script"/>
      <family val="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37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0" fontId="5" fillId="9" borderId="1" xfId="3" applyFill="1" applyBorder="1"/>
    <xf numFmtId="49" fontId="1" fillId="0" borderId="0" xfId="0" applyNumberFormat="1" applyFont="1" applyFill="1" applyBorder="1" applyProtection="1">
      <protection locked="0"/>
    </xf>
    <xf numFmtId="49" fontId="0" fillId="0" borderId="3" xfId="4" applyNumberFormat="1" applyFont="1" applyFill="1" applyBorder="1" applyProtection="1">
      <protection locked="0"/>
    </xf>
    <xf numFmtId="49" fontId="3" fillId="0" borderId="1" xfId="1" applyNumberFormat="1" applyFill="1" applyBorder="1" applyAlignme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4" fillId="0" borderId="0" xfId="2" applyNumberFormat="1" applyFill="1" applyBorder="1" applyAlignment="1" applyProtection="1">
      <protection locked="0"/>
    </xf>
    <xf numFmtId="49" fontId="1" fillId="0" borderId="0" xfId="0" applyNumberFormat="1" applyFont="1" applyFill="1" applyProtection="1">
      <protection locked="0"/>
    </xf>
    <xf numFmtId="49" fontId="12" fillId="0" borderId="0" xfId="0" applyNumberFormat="1" applyFont="1" applyFill="1" applyBorder="1" applyProtection="1">
      <protection locked="0"/>
    </xf>
    <xf numFmtId="164" fontId="0" fillId="0" borderId="0" xfId="0" applyNumberFormat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</dxf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723901</xdr:colOff>
      <xdr:row>3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55779-0585-41A3-9122-B8EACACC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23900" cy="723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31" totalsRowShown="0" headerRowDxfId="9" headerRowBorderDxfId="8" tableBorderDxfId="7">
  <autoFilter ref="A1:H31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6" xr3:uid="{E4DF9CF3-4A3D-433E-9BD0-F94DDCA192BB}" name="Column8" dataDxfId="2" dataCellStyle="Hyperlink"/>
    <tableColumn id="7" xr3:uid="{4866A326-BBBA-4B58-BFBD-4D095130E124}" name="Column9" dataDxfId="1"/>
    <tableColumn id="14" xr3:uid="{BCC2F41B-A8C5-4565-9E8A-D5EEC7EF8FC3}" name="Column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csw7pqxW" TargetMode="External"/><Relationship Id="rId18" Type="http://schemas.openxmlformats.org/officeDocument/2006/relationships/hyperlink" Target="http://s.click.aliexpress.com/e/Im2VNR3" TargetMode="External"/><Relationship Id="rId26" Type="http://schemas.openxmlformats.org/officeDocument/2006/relationships/hyperlink" Target="http://s.click.aliexpress.com/e/bOVd5cYY" TargetMode="External"/><Relationship Id="rId3" Type="http://schemas.openxmlformats.org/officeDocument/2006/relationships/hyperlink" Target="http://s.click.aliexpress.com/e/4GAsFeg" TargetMode="External"/><Relationship Id="rId21" Type="http://schemas.openxmlformats.org/officeDocument/2006/relationships/hyperlink" Target="http://s.click.aliexpress.com/e/b6kkkvj2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://s.click.aliexpress.com/e/blNcy7Lw" TargetMode="External"/><Relationship Id="rId12" Type="http://schemas.openxmlformats.org/officeDocument/2006/relationships/hyperlink" Target="http://s.click.aliexpress.com/e/bu7dz62U" TargetMode="External"/><Relationship Id="rId17" Type="http://schemas.openxmlformats.org/officeDocument/2006/relationships/hyperlink" Target="http://s.click.aliexpress.com/e/QjpT2RA" TargetMode="External"/><Relationship Id="rId25" Type="http://schemas.openxmlformats.org/officeDocument/2006/relationships/hyperlink" Target="https://s.click.aliexpress.com/e/_d9enbKK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://s.click.aliexpress.com/e/i1Q2ghS" TargetMode="External"/><Relationship Id="rId16" Type="http://schemas.openxmlformats.org/officeDocument/2006/relationships/hyperlink" Target="http://s.click.aliexpress.com/e/cSMR0cdw" TargetMode="External"/><Relationship Id="rId20" Type="http://schemas.openxmlformats.org/officeDocument/2006/relationships/hyperlink" Target="http://s.click.aliexpress.com/e/b6kkkvj2" TargetMode="External"/><Relationship Id="rId29" Type="http://schemas.openxmlformats.org/officeDocument/2006/relationships/hyperlink" Target="https://s.click.aliexpress.com/e/_dTFkJul" TargetMode="External"/><Relationship Id="rId1" Type="http://schemas.openxmlformats.org/officeDocument/2006/relationships/hyperlink" Target="http://s.click.aliexpress.com/e/5viM5vA" TargetMode="External"/><Relationship Id="rId6" Type="http://schemas.openxmlformats.org/officeDocument/2006/relationships/hyperlink" Target="http://s.click.aliexpress.com/e/cXFkq2jO" TargetMode="External"/><Relationship Id="rId11" Type="http://schemas.openxmlformats.org/officeDocument/2006/relationships/hyperlink" Target="http://s.click.aliexpress.com/e/ckUQTj4c" TargetMode="External"/><Relationship Id="rId24" Type="http://schemas.openxmlformats.org/officeDocument/2006/relationships/hyperlink" Target="https://s.click.aliexpress.com/e/_dZPExnk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://s.click.aliexpress.com/e/kHMx4q7O" TargetMode="External"/><Relationship Id="rId15" Type="http://schemas.openxmlformats.org/officeDocument/2006/relationships/hyperlink" Target="http://s.click.aliexpress.com/e/r6n1n5Ao" TargetMode="External"/><Relationship Id="rId23" Type="http://schemas.openxmlformats.org/officeDocument/2006/relationships/hyperlink" Target="https://www.aliexpress.com/item/32874190317.html?spm=2114.12010612.8148356.2.6b2842c5nKhsGR" TargetMode="External"/><Relationship Id="rId28" Type="http://schemas.openxmlformats.org/officeDocument/2006/relationships/hyperlink" Target="http://s.click.aliexpress.com/e/bYQLqeBW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bhxMAOUo" TargetMode="External"/><Relationship Id="rId31" Type="http://schemas.openxmlformats.org/officeDocument/2006/relationships/hyperlink" Target="https://s.click.aliexpress.com/e/_dSOVNYp" TargetMode="External"/><Relationship Id="rId4" Type="http://schemas.openxmlformats.org/officeDocument/2006/relationships/hyperlink" Target="http://s.click.aliexpress.com/e/bele3ZZI" TargetMode="External"/><Relationship Id="rId9" Type="http://schemas.openxmlformats.org/officeDocument/2006/relationships/hyperlink" Target="http://s.click.aliexpress.com/e/zhwLX5q" TargetMode="External"/><Relationship Id="rId14" Type="http://schemas.openxmlformats.org/officeDocument/2006/relationships/hyperlink" Target="http://s.click.aliexpress.com/e/ctuHTov6" TargetMode="External"/><Relationship Id="rId22" Type="http://schemas.openxmlformats.org/officeDocument/2006/relationships/hyperlink" Target="https://www.aliexpress.com/item/32874078293.html?spm=2114.12010612.8148356.4.6b2842c5OC71Xu" TargetMode="External"/><Relationship Id="rId27" Type="http://schemas.openxmlformats.org/officeDocument/2006/relationships/hyperlink" Target="https://makersupplies.dk/metal/816-metal-cnc-milled-cast-aluminum-plate.html" TargetMode="External"/><Relationship Id="rId30" Type="http://schemas.openxmlformats.org/officeDocument/2006/relationships/hyperlink" Target="https://s.click.aliexpress.com/e/_dTFkJul" TargetMode="External"/><Relationship Id="rId8" Type="http://schemas.openxmlformats.org/officeDocument/2006/relationships/hyperlink" Target="http://s.click.aliexpress.com/e/uxt30v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2" t="s">
        <v>151</v>
      </c>
      <c r="G1" s="50"/>
      <c r="H1" s="63" t="s">
        <v>152</v>
      </c>
      <c r="I1" s="62"/>
      <c r="J1" s="64" t="s">
        <v>6</v>
      </c>
    </row>
    <row r="2" spans="1:10" s="1" customFormat="1" x14ac:dyDescent="0.25">
      <c r="A2" s="53"/>
      <c r="B2" s="19"/>
      <c r="C2" s="19"/>
      <c r="D2" s="19"/>
      <c r="E2" s="23"/>
      <c r="F2" s="135" t="s">
        <v>150</v>
      </c>
      <c r="G2" s="47"/>
      <c r="H2" s="57"/>
      <c r="I2" s="49"/>
      <c r="J2" s="65"/>
    </row>
    <row r="3" spans="1:10" x14ac:dyDescent="0.25">
      <c r="A3" s="54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36"/>
      <c r="G3" s="47"/>
      <c r="H3" s="56"/>
      <c r="I3" s="18"/>
      <c r="J3" s="66"/>
    </row>
    <row r="4" spans="1:10" x14ac:dyDescent="0.25">
      <c r="A4" s="55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36"/>
      <c r="G4" s="47"/>
      <c r="H4" s="57"/>
      <c r="I4" s="49"/>
      <c r="J4" s="65"/>
    </row>
    <row r="5" spans="1:10" x14ac:dyDescent="0.25">
      <c r="A5" s="54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36"/>
      <c r="G5" s="47"/>
      <c r="H5" s="56"/>
      <c r="I5" s="18"/>
      <c r="J5" s="66"/>
    </row>
    <row r="6" spans="1:10" x14ac:dyDescent="0.25">
      <c r="A6" s="55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36"/>
      <c r="G6" s="47"/>
      <c r="H6" s="57"/>
      <c r="I6" s="49"/>
      <c r="J6" s="65"/>
    </row>
    <row r="7" spans="1:10" x14ac:dyDescent="0.25">
      <c r="A7" s="54"/>
      <c r="B7" s="8"/>
      <c r="C7" s="8"/>
      <c r="D7" s="8"/>
      <c r="E7" s="13"/>
      <c r="F7" s="136"/>
      <c r="G7" s="47"/>
      <c r="H7" s="29"/>
      <c r="I7" s="8"/>
      <c r="J7" s="66"/>
    </row>
    <row r="8" spans="1:10" x14ac:dyDescent="0.25">
      <c r="A8" s="55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36"/>
      <c r="G8" s="47"/>
      <c r="H8" s="57"/>
      <c r="I8" s="49"/>
      <c r="J8" s="65"/>
    </row>
    <row r="9" spans="1:10" x14ac:dyDescent="0.25">
      <c r="A9" s="54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36"/>
      <c r="G9" s="47"/>
      <c r="H9" s="56"/>
      <c r="I9" s="18"/>
      <c r="J9" s="66"/>
    </row>
    <row r="10" spans="1:10" s="4" customFormat="1" x14ac:dyDescent="0.25">
      <c r="A10" s="55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36"/>
      <c r="G10" s="47"/>
      <c r="H10" s="58" t="s">
        <v>27</v>
      </c>
      <c r="I10" s="67" t="s">
        <v>154</v>
      </c>
      <c r="J10" s="65">
        <v>27</v>
      </c>
    </row>
    <row r="11" spans="1:10" x14ac:dyDescent="0.25">
      <c r="A11" s="54"/>
      <c r="B11" s="8"/>
      <c r="C11" s="8"/>
      <c r="D11" s="8"/>
      <c r="E11" s="13"/>
      <c r="F11" s="136"/>
      <c r="G11" s="47"/>
      <c r="H11" s="29" t="s">
        <v>28</v>
      </c>
      <c r="I11" s="68"/>
      <c r="J11" s="66">
        <v>50</v>
      </c>
    </row>
    <row r="12" spans="1:10" x14ac:dyDescent="0.25">
      <c r="A12" s="55" t="s">
        <v>29</v>
      </c>
      <c r="B12" s="22" t="s">
        <v>30</v>
      </c>
      <c r="C12" s="22" t="s">
        <v>30</v>
      </c>
      <c r="D12" s="27">
        <v>18</v>
      </c>
      <c r="E12" s="24"/>
      <c r="F12" s="136"/>
      <c r="G12" s="47"/>
      <c r="H12" s="58" t="s">
        <v>31</v>
      </c>
      <c r="I12" s="67" t="s">
        <v>155</v>
      </c>
      <c r="J12" s="65">
        <v>15</v>
      </c>
    </row>
    <row r="13" spans="1:10" x14ac:dyDescent="0.25">
      <c r="A13" s="54"/>
      <c r="B13" s="8"/>
      <c r="C13" s="8"/>
      <c r="D13" s="8"/>
      <c r="E13" s="13"/>
      <c r="F13" s="136"/>
      <c r="G13" s="47"/>
      <c r="H13" s="29"/>
      <c r="I13" s="68"/>
      <c r="J13" s="66"/>
    </row>
    <row r="14" spans="1:10" ht="15.75" thickBot="1" x14ac:dyDescent="0.3">
      <c r="A14" s="55" t="s">
        <v>32</v>
      </c>
      <c r="B14" s="22" t="s">
        <v>33</v>
      </c>
      <c r="C14" s="22" t="s">
        <v>34</v>
      </c>
      <c r="D14" s="27">
        <v>30</v>
      </c>
      <c r="E14" s="24"/>
      <c r="F14" s="136"/>
      <c r="G14" s="47"/>
      <c r="H14" s="58" t="s">
        <v>35</v>
      </c>
      <c r="I14" s="67" t="s">
        <v>156</v>
      </c>
      <c r="J14" s="65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7">
        <f>'Component Part List'!$E$32</f>
        <v>394</v>
      </c>
      <c r="G19" s="48"/>
      <c r="H19" s="29" t="s">
        <v>38</v>
      </c>
      <c r="I19" s="8"/>
      <c r="J19" s="37">
        <f>'Component Part List'!$E$32</f>
        <v>394</v>
      </c>
    </row>
    <row r="20" spans="1:10" x14ac:dyDescent="0.25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.75" thickBot="1" x14ac:dyDescent="0.3">
      <c r="A21" s="40" t="s">
        <v>41</v>
      </c>
      <c r="B21" s="43"/>
      <c r="C21" s="43"/>
      <c r="D21" s="43"/>
      <c r="E21" s="43"/>
      <c r="F21" s="46" t="s">
        <v>149</v>
      </c>
      <c r="G21" s="48"/>
      <c r="H21" s="29" t="s">
        <v>41</v>
      </c>
      <c r="I21" s="8"/>
      <c r="J21" s="37">
        <f>Fasteners!D39</f>
        <v>80.600000000000009</v>
      </c>
    </row>
    <row r="22" spans="1:10" ht="15.75" thickBot="1" x14ac:dyDescent="0.3">
      <c r="A22" s="44" t="s">
        <v>153</v>
      </c>
      <c r="B22" s="45"/>
      <c r="C22" s="45"/>
      <c r="D22" s="45"/>
      <c r="E22" s="45"/>
      <c r="F22" s="41">
        <f>SUM(F18:F21)</f>
        <v>708</v>
      </c>
      <c r="G22" s="48"/>
      <c r="H22" s="59" t="s">
        <v>24</v>
      </c>
      <c r="I22" s="60"/>
      <c r="J22" s="61">
        <f>SUM(J18:J21)</f>
        <v>578.6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100" customWidth="1"/>
    <col min="5" max="5" width="13" customWidth="1"/>
  </cols>
  <sheetData>
    <row r="1" spans="1:7" ht="22.5" x14ac:dyDescent="0.3">
      <c r="A1" s="102" t="s">
        <v>166</v>
      </c>
      <c r="B1" s="103"/>
      <c r="C1" s="104"/>
      <c r="D1" s="103"/>
      <c r="E1" s="103"/>
      <c r="F1" s="103"/>
      <c r="G1" s="105"/>
    </row>
    <row r="2" spans="1:7" x14ac:dyDescent="0.25">
      <c r="A2" s="106"/>
      <c r="B2" s="8"/>
      <c r="C2" s="107"/>
      <c r="D2" s="8"/>
      <c r="E2" s="8"/>
      <c r="F2" s="8"/>
      <c r="G2" s="13"/>
    </row>
    <row r="3" spans="1:7" s="101" customFormat="1" ht="15.75" x14ac:dyDescent="0.25">
      <c r="A3" s="108" t="s">
        <v>167</v>
      </c>
      <c r="B3" s="109"/>
      <c r="C3" s="123" t="s">
        <v>188</v>
      </c>
      <c r="D3" s="111" t="s">
        <v>171</v>
      </c>
      <c r="E3" s="109"/>
      <c r="F3" s="111" t="s">
        <v>172</v>
      </c>
      <c r="G3" s="112"/>
    </row>
    <row r="4" spans="1:7" x14ac:dyDescent="0.25">
      <c r="A4" s="106" t="s">
        <v>181</v>
      </c>
      <c r="B4" s="8">
        <v>310</v>
      </c>
      <c r="C4" s="124" t="s">
        <v>184</v>
      </c>
      <c r="D4" s="8">
        <f>B4+50</f>
        <v>360</v>
      </c>
      <c r="E4" s="8"/>
      <c r="F4" s="8">
        <f>B4+100</f>
        <v>410</v>
      </c>
      <c r="G4" s="13"/>
    </row>
    <row r="5" spans="1:7" x14ac:dyDescent="0.25">
      <c r="A5" s="106" t="s">
        <v>182</v>
      </c>
      <c r="B5" s="8">
        <v>350</v>
      </c>
      <c r="C5" s="124" t="s">
        <v>184</v>
      </c>
      <c r="D5" s="8">
        <f>B5+50</f>
        <v>400</v>
      </c>
      <c r="E5" s="8" t="s">
        <v>189</v>
      </c>
      <c r="F5" s="8">
        <f>B5+100</f>
        <v>450</v>
      </c>
      <c r="G5" s="13" t="s">
        <v>189</v>
      </c>
    </row>
    <row r="6" spans="1:7" x14ac:dyDescent="0.25">
      <c r="A6" s="106" t="s">
        <v>183</v>
      </c>
      <c r="B6" s="8">
        <v>340</v>
      </c>
      <c r="C6" s="124" t="s">
        <v>185</v>
      </c>
      <c r="D6" s="8">
        <f>B6+50</f>
        <v>390</v>
      </c>
      <c r="E6" s="8"/>
      <c r="F6" s="8">
        <f>B6+100</f>
        <v>440</v>
      </c>
      <c r="G6" s="13"/>
    </row>
    <row r="7" spans="1:7" x14ac:dyDescent="0.25">
      <c r="A7" s="106" t="s">
        <v>18</v>
      </c>
      <c r="B7" s="17">
        <v>290</v>
      </c>
      <c r="C7" s="124" t="s">
        <v>186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25">
      <c r="A8" s="106" t="s">
        <v>21</v>
      </c>
      <c r="B8" s="17">
        <v>350</v>
      </c>
      <c r="C8" s="124" t="s">
        <v>187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25">
      <c r="A9" s="106" t="s">
        <v>16</v>
      </c>
      <c r="B9" s="17">
        <v>295</v>
      </c>
      <c r="C9" s="124" t="s">
        <v>186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25">
      <c r="A10" s="106"/>
      <c r="B10" s="8"/>
      <c r="C10" s="107"/>
      <c r="D10" s="8"/>
      <c r="E10" s="8"/>
      <c r="F10" s="8"/>
      <c r="G10" s="13"/>
    </row>
    <row r="11" spans="1:7" s="101" customFormat="1" ht="15.75" x14ac:dyDescent="0.25">
      <c r="A11" s="108" t="s">
        <v>174</v>
      </c>
      <c r="B11" s="109"/>
      <c r="C11" s="110"/>
      <c r="D11" s="109"/>
      <c r="E11" s="109"/>
      <c r="F11" s="109"/>
      <c r="G11" s="112"/>
    </row>
    <row r="12" spans="1:7" x14ac:dyDescent="0.25">
      <c r="A12" s="106" t="s">
        <v>173</v>
      </c>
      <c r="B12" s="8"/>
      <c r="C12" s="107"/>
      <c r="D12" s="8"/>
      <c r="E12" s="8"/>
      <c r="F12" s="8"/>
      <c r="G12" s="13"/>
    </row>
    <row r="13" spans="1:7" x14ac:dyDescent="0.25">
      <c r="A13" s="113" t="s">
        <v>175</v>
      </c>
      <c r="B13" s="114"/>
      <c r="C13" s="115" t="s">
        <v>177</v>
      </c>
      <c r="D13" s="116" t="s">
        <v>176</v>
      </c>
      <c r="E13" s="116"/>
      <c r="F13" s="8"/>
      <c r="G13" s="13"/>
    </row>
    <row r="14" spans="1:7" x14ac:dyDescent="0.25">
      <c r="A14" s="106" t="s">
        <v>181</v>
      </c>
      <c r="B14" s="114">
        <v>200</v>
      </c>
      <c r="C14" s="115" t="s">
        <v>168</v>
      </c>
      <c r="D14" s="116">
        <f>B14+110</f>
        <v>310</v>
      </c>
      <c r="E14" s="8" t="s">
        <v>184</v>
      </c>
      <c r="F14" s="8"/>
      <c r="G14" s="13"/>
    </row>
    <row r="15" spans="1:7" x14ac:dyDescent="0.25">
      <c r="A15" s="106" t="s">
        <v>182</v>
      </c>
      <c r="B15" s="114">
        <v>200</v>
      </c>
      <c r="C15" s="115" t="s">
        <v>169</v>
      </c>
      <c r="D15" s="116">
        <f>B15+150</f>
        <v>350</v>
      </c>
      <c r="E15" s="8" t="s">
        <v>184</v>
      </c>
      <c r="F15" s="8" t="s">
        <v>189</v>
      </c>
      <c r="G15" s="13"/>
    </row>
    <row r="16" spans="1:7" x14ac:dyDescent="0.25">
      <c r="A16" s="106" t="s">
        <v>183</v>
      </c>
      <c r="B16" s="114">
        <v>200</v>
      </c>
      <c r="C16" s="115" t="s">
        <v>170</v>
      </c>
      <c r="D16" s="116">
        <f>B16+140</f>
        <v>340</v>
      </c>
      <c r="E16" s="8" t="s">
        <v>185</v>
      </c>
      <c r="F16" s="8"/>
      <c r="G16" s="13"/>
    </row>
    <row r="17" spans="1:7" x14ac:dyDescent="0.25">
      <c r="A17" s="106" t="s">
        <v>18</v>
      </c>
      <c r="B17" s="114"/>
      <c r="C17" s="115"/>
      <c r="D17" s="116">
        <f>B14+90</f>
        <v>290</v>
      </c>
      <c r="E17" s="17" t="s">
        <v>186</v>
      </c>
      <c r="F17" s="8"/>
      <c r="G17" s="13"/>
    </row>
    <row r="18" spans="1:7" x14ac:dyDescent="0.25">
      <c r="A18" s="106" t="s">
        <v>21</v>
      </c>
      <c r="B18" s="114"/>
      <c r="C18" s="115"/>
      <c r="D18" s="116">
        <f>B15+150</f>
        <v>350</v>
      </c>
      <c r="E18" s="17" t="s">
        <v>187</v>
      </c>
      <c r="F18" s="8"/>
      <c r="G18" s="13"/>
    </row>
    <row r="19" spans="1:7" x14ac:dyDescent="0.25">
      <c r="A19" s="117" t="s">
        <v>16</v>
      </c>
      <c r="B19" s="118"/>
      <c r="C19" s="119"/>
      <c r="D19" s="120">
        <f>B14+95</f>
        <v>295</v>
      </c>
      <c r="E19" s="125" t="s">
        <v>186</v>
      </c>
      <c r="F19" s="121"/>
      <c r="G19" s="122"/>
    </row>
    <row r="20" spans="1:7" x14ac:dyDescent="0.25">
      <c r="A20" s="8"/>
      <c r="B20" s="8"/>
      <c r="C20" s="107"/>
      <c r="D20" s="8"/>
      <c r="E20" s="8"/>
      <c r="F20" s="8"/>
      <c r="G20" s="8"/>
    </row>
    <row r="22" spans="1:7" x14ac:dyDescent="0.25">
      <c r="A22" t="s">
        <v>178</v>
      </c>
    </row>
    <row r="23" spans="1:7" x14ac:dyDescent="0.25">
      <c r="A23" s="7" t="s">
        <v>179</v>
      </c>
    </row>
    <row r="24" spans="1:7" x14ac:dyDescent="0.25">
      <c r="A24" s="7" t="s">
        <v>180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I32"/>
  <sheetViews>
    <sheetView tabSelected="1" topLeftCell="A2" workbookViewId="0">
      <selection activeCell="A2" sqref="A2"/>
    </sheetView>
  </sheetViews>
  <sheetFormatPr defaultRowHeight="15" x14ac:dyDescent="0.25"/>
  <cols>
    <col min="1" max="1" width="23" bestFit="1" customWidth="1"/>
    <col min="2" max="2" width="26.5703125" bestFit="1" customWidth="1"/>
    <col min="3" max="3" width="8.42578125" customWidth="1"/>
    <col min="4" max="4" width="23.7109375" bestFit="1" customWidth="1"/>
    <col min="5" max="5" width="7.5703125" bestFit="1" customWidth="1"/>
    <col min="6" max="6" width="21.7109375" style="17" bestFit="1" customWidth="1"/>
    <col min="7" max="7" width="7.28515625" style="17" customWidth="1"/>
    <col min="8" max="8" width="9.140625" style="17" customWidth="1"/>
    <col min="9" max="9" width="23.85546875" bestFit="1" customWidth="1"/>
  </cols>
  <sheetData>
    <row r="1" spans="1:9" s="73" customFormat="1" ht="15.75" hidden="1" thickBot="1" x14ac:dyDescent="0.3">
      <c r="A1" s="74" t="s">
        <v>157</v>
      </c>
      <c r="B1" s="74" t="s">
        <v>158</v>
      </c>
      <c r="C1" s="75" t="s">
        <v>159</v>
      </c>
      <c r="D1" s="76" t="s">
        <v>160</v>
      </c>
      <c r="E1" s="89" t="s">
        <v>161</v>
      </c>
      <c r="F1" s="82" t="s">
        <v>162</v>
      </c>
      <c r="G1" s="82" t="s">
        <v>163</v>
      </c>
      <c r="H1" s="82" t="s">
        <v>199</v>
      </c>
    </row>
    <row r="2" spans="1:9" s="73" customFormat="1" x14ac:dyDescent="0.25">
      <c r="A2" s="127"/>
      <c r="C2" s="128"/>
      <c r="D2" s="127" t="s">
        <v>203</v>
      </c>
      <c r="E2" s="130"/>
      <c r="F2" s="131"/>
      <c r="G2" s="131"/>
      <c r="H2" s="131"/>
      <c r="I2" s="132"/>
    </row>
    <row r="3" spans="1:9" s="73" customFormat="1" ht="27.75" x14ac:dyDescent="0.5">
      <c r="A3" s="127"/>
      <c r="B3" s="133" t="s">
        <v>204</v>
      </c>
      <c r="C3" s="128"/>
      <c r="D3" s="129"/>
      <c r="E3" s="130"/>
      <c r="F3" s="131"/>
      <c r="G3" s="131"/>
      <c r="H3" s="131"/>
      <c r="I3" s="132"/>
    </row>
    <row r="4" spans="1:9" s="73" customFormat="1" ht="15.75" thickBot="1" x14ac:dyDescent="0.3">
      <c r="A4" s="127"/>
      <c r="B4" s="127"/>
      <c r="C4" s="128"/>
      <c r="D4" s="129"/>
      <c r="E4" s="130"/>
      <c r="F4" s="131"/>
      <c r="G4" s="131"/>
      <c r="H4" s="131"/>
      <c r="I4" s="132"/>
    </row>
    <row r="5" spans="1:9" s="2" customFormat="1" x14ac:dyDescent="0.25">
      <c r="A5" s="77" t="s">
        <v>1</v>
      </c>
      <c r="B5" s="78" t="s">
        <v>2</v>
      </c>
      <c r="C5" s="79" t="s">
        <v>3</v>
      </c>
      <c r="D5" s="80" t="s">
        <v>210</v>
      </c>
      <c r="E5" s="93" t="s">
        <v>6</v>
      </c>
      <c r="F5" s="83" t="s">
        <v>211</v>
      </c>
      <c r="G5" s="92" t="s">
        <v>42</v>
      </c>
      <c r="H5" s="79" t="s">
        <v>3</v>
      </c>
    </row>
    <row r="6" spans="1:9" x14ac:dyDescent="0.25">
      <c r="A6" s="29"/>
      <c r="B6" s="8"/>
      <c r="C6" s="9"/>
      <c r="D6" s="6"/>
      <c r="E6" s="81"/>
      <c r="F6" s="56" t="s">
        <v>208</v>
      </c>
      <c r="G6" s="81">
        <v>45</v>
      </c>
      <c r="H6" s="9">
        <v>1</v>
      </c>
    </row>
    <row r="7" spans="1:9" x14ac:dyDescent="0.25">
      <c r="A7" s="29" t="s">
        <v>43</v>
      </c>
      <c r="B7" s="8" t="s">
        <v>201</v>
      </c>
      <c r="C7" s="9">
        <v>1</v>
      </c>
      <c r="D7" s="56" t="s">
        <v>209</v>
      </c>
      <c r="E7" s="81">
        <v>60</v>
      </c>
      <c r="F7" s="6" t="s">
        <v>202</v>
      </c>
      <c r="G7" s="81">
        <v>15</v>
      </c>
      <c r="H7" s="9">
        <v>1</v>
      </c>
    </row>
    <row r="8" spans="1:9" x14ac:dyDescent="0.25">
      <c r="A8" s="29" t="s">
        <v>44</v>
      </c>
      <c r="B8" s="8" t="s">
        <v>45</v>
      </c>
      <c r="C8" s="9">
        <v>2</v>
      </c>
      <c r="D8" s="3" t="s">
        <v>46</v>
      </c>
      <c r="E8" s="81">
        <v>10</v>
      </c>
      <c r="F8" s="56"/>
      <c r="G8" s="81"/>
      <c r="H8"/>
    </row>
    <row r="9" spans="1:9" x14ac:dyDescent="0.25">
      <c r="A9" s="29" t="s">
        <v>47</v>
      </c>
      <c r="B9" s="8" t="s">
        <v>48</v>
      </c>
      <c r="C9" s="9">
        <v>1</v>
      </c>
      <c r="D9" s="3" t="s">
        <v>49</v>
      </c>
      <c r="E9" s="81">
        <v>2</v>
      </c>
      <c r="F9" s="56"/>
      <c r="G9" s="81"/>
      <c r="H9"/>
    </row>
    <row r="10" spans="1:9" x14ac:dyDescent="0.25">
      <c r="A10" s="29" t="s">
        <v>50</v>
      </c>
      <c r="B10" s="8" t="s">
        <v>51</v>
      </c>
      <c r="C10" s="9">
        <v>2</v>
      </c>
      <c r="D10" s="3" t="s">
        <v>52</v>
      </c>
      <c r="E10" s="81">
        <v>3</v>
      </c>
      <c r="F10" s="84"/>
      <c r="G10" s="81"/>
      <c r="H10"/>
    </row>
    <row r="11" spans="1:9" x14ac:dyDescent="0.25">
      <c r="A11" s="29" t="s">
        <v>53</v>
      </c>
      <c r="B11" s="17" t="s">
        <v>54</v>
      </c>
      <c r="C11" s="9">
        <v>3</v>
      </c>
      <c r="D11" s="3" t="s">
        <v>55</v>
      </c>
      <c r="E11" s="81">
        <v>4</v>
      </c>
      <c r="F11" s="84"/>
      <c r="G11" s="81"/>
      <c r="H11"/>
    </row>
    <row r="12" spans="1:9" x14ac:dyDescent="0.25">
      <c r="A12" s="29" t="s">
        <v>56</v>
      </c>
      <c r="B12" s="17" t="s">
        <v>57</v>
      </c>
      <c r="C12" s="9">
        <v>1</v>
      </c>
      <c r="D12" s="3" t="s">
        <v>58</v>
      </c>
      <c r="E12" s="81">
        <v>14</v>
      </c>
      <c r="F12" s="85"/>
      <c r="G12" s="81"/>
      <c r="H12"/>
    </row>
    <row r="13" spans="1:9" x14ac:dyDescent="0.25">
      <c r="A13" s="29" t="s">
        <v>59</v>
      </c>
      <c r="B13" s="8" t="s">
        <v>60</v>
      </c>
      <c r="C13" s="9">
        <v>1</v>
      </c>
      <c r="D13" s="3" t="s">
        <v>61</v>
      </c>
      <c r="E13" s="81">
        <v>30</v>
      </c>
      <c r="F13" s="86" t="s">
        <v>195</v>
      </c>
      <c r="G13" s="81">
        <v>40</v>
      </c>
      <c r="H13" s="100">
        <v>1</v>
      </c>
    </row>
    <row r="14" spans="1:9" x14ac:dyDescent="0.25">
      <c r="A14" s="29" t="s">
        <v>62</v>
      </c>
      <c r="B14" s="8" t="s">
        <v>63</v>
      </c>
      <c r="C14" s="9">
        <v>1</v>
      </c>
      <c r="D14" s="3" t="s">
        <v>64</v>
      </c>
      <c r="E14" s="81">
        <v>3.5</v>
      </c>
      <c r="F14" s="86"/>
      <c r="G14" s="81"/>
      <c r="H14"/>
    </row>
    <row r="15" spans="1:9" x14ac:dyDescent="0.25">
      <c r="A15" s="29" t="s">
        <v>65</v>
      </c>
      <c r="B15" s="8" t="s">
        <v>66</v>
      </c>
      <c r="C15" s="9">
        <v>1</v>
      </c>
      <c r="D15" s="3" t="s">
        <v>67</v>
      </c>
      <c r="E15" s="81">
        <v>2</v>
      </c>
      <c r="F15" s="86"/>
      <c r="G15" s="81"/>
      <c r="H15"/>
    </row>
    <row r="16" spans="1:9" x14ac:dyDescent="0.25">
      <c r="A16" s="29" t="s">
        <v>68</v>
      </c>
      <c r="B16" s="8" t="s">
        <v>69</v>
      </c>
      <c r="C16" s="9">
        <v>1</v>
      </c>
      <c r="D16" s="3" t="s">
        <v>70</v>
      </c>
      <c r="E16" s="81">
        <v>17</v>
      </c>
      <c r="F16" s="56"/>
      <c r="G16" s="81"/>
      <c r="H16"/>
    </row>
    <row r="17" spans="1:8" x14ac:dyDescent="0.25">
      <c r="A17" s="29" t="s">
        <v>71</v>
      </c>
      <c r="B17" s="8" t="s">
        <v>72</v>
      </c>
      <c r="C17" s="9">
        <v>1</v>
      </c>
      <c r="D17" s="3" t="s">
        <v>73</v>
      </c>
      <c r="E17" s="81">
        <v>20</v>
      </c>
      <c r="F17" s="56"/>
      <c r="G17" s="81"/>
      <c r="H17"/>
    </row>
    <row r="18" spans="1:8" x14ac:dyDescent="0.25">
      <c r="A18" s="29" t="s">
        <v>74</v>
      </c>
      <c r="B18" s="8" t="s">
        <v>75</v>
      </c>
      <c r="C18" s="9">
        <v>1</v>
      </c>
      <c r="D18" s="3" t="s">
        <v>76</v>
      </c>
      <c r="E18" s="81">
        <v>2.5</v>
      </c>
      <c r="F18" s="56"/>
      <c r="G18" s="81"/>
      <c r="H18"/>
    </row>
    <row r="19" spans="1:8" x14ac:dyDescent="0.25">
      <c r="A19" s="29" t="s">
        <v>77</v>
      </c>
      <c r="B19" s="8" t="s">
        <v>78</v>
      </c>
      <c r="C19" s="9">
        <v>1</v>
      </c>
      <c r="D19" s="3" t="s">
        <v>79</v>
      </c>
      <c r="E19" s="81">
        <v>20</v>
      </c>
      <c r="F19" s="56"/>
      <c r="G19" s="81"/>
      <c r="H19"/>
    </row>
    <row r="20" spans="1:8" x14ac:dyDescent="0.25">
      <c r="A20" s="29" t="s">
        <v>80</v>
      </c>
      <c r="B20" s="8" t="s">
        <v>81</v>
      </c>
      <c r="C20" s="9">
        <v>1</v>
      </c>
      <c r="D20" s="3" t="s">
        <v>82</v>
      </c>
      <c r="E20" s="81">
        <v>8.5</v>
      </c>
      <c r="F20" s="56"/>
      <c r="G20" s="81"/>
      <c r="H20"/>
    </row>
    <row r="21" spans="1:8" x14ac:dyDescent="0.25">
      <c r="A21" s="29" t="s">
        <v>83</v>
      </c>
      <c r="B21" s="8" t="s">
        <v>84</v>
      </c>
      <c r="C21" s="9" t="s">
        <v>85</v>
      </c>
      <c r="D21" s="3" t="s">
        <v>86</v>
      </c>
      <c r="E21" s="81">
        <v>14</v>
      </c>
      <c r="F21" s="56"/>
      <c r="G21" s="81"/>
      <c r="H21"/>
    </row>
    <row r="22" spans="1:8" x14ac:dyDescent="0.25">
      <c r="A22" s="29" t="s">
        <v>87</v>
      </c>
      <c r="B22" s="8" t="s">
        <v>88</v>
      </c>
      <c r="C22" s="9">
        <v>2</v>
      </c>
      <c r="D22" s="3" t="s">
        <v>89</v>
      </c>
      <c r="E22" s="81">
        <v>8</v>
      </c>
      <c r="F22" s="56"/>
      <c r="G22" s="81"/>
      <c r="H22"/>
    </row>
    <row r="23" spans="1:8" x14ac:dyDescent="0.25">
      <c r="A23" s="29" t="s">
        <v>90</v>
      </c>
      <c r="B23" s="8" t="s">
        <v>91</v>
      </c>
      <c r="C23" s="9">
        <v>1</v>
      </c>
      <c r="D23" s="3" t="s">
        <v>92</v>
      </c>
      <c r="E23" s="81">
        <v>6</v>
      </c>
      <c r="F23" s="56"/>
      <c r="G23" s="81"/>
      <c r="H23"/>
    </row>
    <row r="24" spans="1:8" x14ac:dyDescent="0.25">
      <c r="A24" s="29" t="s">
        <v>93</v>
      </c>
      <c r="B24" s="8" t="s">
        <v>94</v>
      </c>
      <c r="C24" s="9">
        <v>7</v>
      </c>
      <c r="D24" s="126" t="s">
        <v>191</v>
      </c>
      <c r="E24" s="33">
        <v>25</v>
      </c>
      <c r="F24" s="87"/>
      <c r="G24" s="33"/>
      <c r="H24"/>
    </row>
    <row r="25" spans="1:8" x14ac:dyDescent="0.25">
      <c r="A25" s="29" t="s">
        <v>95</v>
      </c>
      <c r="B25" s="8" t="s">
        <v>96</v>
      </c>
      <c r="C25" s="9">
        <v>6</v>
      </c>
      <c r="D25" s="34" t="s">
        <v>97</v>
      </c>
      <c r="E25" s="35">
        <v>22</v>
      </c>
      <c r="F25" s="88"/>
      <c r="G25" s="35"/>
      <c r="H25"/>
    </row>
    <row r="26" spans="1:8" x14ac:dyDescent="0.25">
      <c r="A26" s="29" t="s">
        <v>193</v>
      </c>
      <c r="B26" s="8" t="s">
        <v>194</v>
      </c>
      <c r="C26" s="9">
        <v>70</v>
      </c>
      <c r="D26" s="3" t="s">
        <v>196</v>
      </c>
      <c r="E26" s="35">
        <v>15</v>
      </c>
      <c r="F26" s="56" t="s">
        <v>200</v>
      </c>
      <c r="G26" s="35"/>
      <c r="H26"/>
    </row>
    <row r="27" spans="1:8" x14ac:dyDescent="0.25">
      <c r="A27" s="29" t="s">
        <v>98</v>
      </c>
      <c r="B27" s="8" t="s">
        <v>99</v>
      </c>
      <c r="C27" s="9">
        <v>3</v>
      </c>
      <c r="D27" s="3" t="s">
        <v>100</v>
      </c>
      <c r="E27" s="81">
        <v>30</v>
      </c>
      <c r="F27" s="56"/>
      <c r="G27" s="81"/>
      <c r="H27"/>
    </row>
    <row r="28" spans="1:8" x14ac:dyDescent="0.25">
      <c r="A28" s="29" t="s">
        <v>101</v>
      </c>
      <c r="B28" s="8" t="s">
        <v>102</v>
      </c>
      <c r="C28" s="9">
        <v>1</v>
      </c>
      <c r="D28" s="3" t="s">
        <v>190</v>
      </c>
      <c r="E28" s="81">
        <v>37</v>
      </c>
      <c r="F28" s="56"/>
      <c r="G28" s="81"/>
      <c r="H28" s="100">
        <v>1</v>
      </c>
    </row>
    <row r="29" spans="1:8" x14ac:dyDescent="0.25">
      <c r="A29" s="29" t="s">
        <v>198</v>
      </c>
      <c r="B29" s="8" t="s">
        <v>205</v>
      </c>
      <c r="C29" s="9">
        <v>1</v>
      </c>
      <c r="D29" s="3" t="s">
        <v>206</v>
      </c>
      <c r="E29" s="134">
        <v>30</v>
      </c>
      <c r="F29" s="56" t="s">
        <v>207</v>
      </c>
      <c r="G29" s="81">
        <v>16</v>
      </c>
      <c r="H29" s="100"/>
    </row>
    <row r="30" spans="1:8" x14ac:dyDescent="0.25">
      <c r="A30" s="29" t="s">
        <v>215</v>
      </c>
      <c r="B30" s="8" t="s">
        <v>214</v>
      </c>
      <c r="C30" s="9">
        <v>1</v>
      </c>
      <c r="D30" s="3" t="s">
        <v>217</v>
      </c>
      <c r="E30" s="134">
        <v>8</v>
      </c>
      <c r="F30" s="56"/>
      <c r="G30" s="81"/>
      <c r="H30" s="100"/>
    </row>
    <row r="31" spans="1:8" ht="15.75" thickBot="1" x14ac:dyDescent="0.3">
      <c r="A31" s="29" t="s">
        <v>213</v>
      </c>
      <c r="B31" t="s">
        <v>216</v>
      </c>
      <c r="C31" s="9">
        <v>1</v>
      </c>
      <c r="D31" s="56" t="s">
        <v>212</v>
      </c>
      <c r="E31" s="81">
        <v>2.5</v>
      </c>
      <c r="F31" s="90"/>
      <c r="G31" s="91"/>
      <c r="H31" s="100">
        <v>1</v>
      </c>
    </row>
    <row r="32" spans="1:8" ht="15.75" thickBot="1" x14ac:dyDescent="0.3">
      <c r="A32" s="12" t="s">
        <v>103</v>
      </c>
      <c r="B32" s="10"/>
      <c r="C32" s="10"/>
      <c r="D32" s="10"/>
      <c r="E32" s="72">
        <f>SUM(E6:E31)</f>
        <v>394</v>
      </c>
      <c r="F32" s="71"/>
      <c r="G32" s="71"/>
      <c r="H32" s="71"/>
    </row>
  </sheetData>
  <phoneticPr fontId="8" type="noConversion"/>
  <hyperlinks>
    <hyperlink ref="D13" r:id="rId1" xr:uid="{3773511A-F3AF-4897-B5BB-16FB39A0B508}"/>
    <hyperlink ref="D10" r:id="rId2" xr:uid="{AFC120EB-E75F-4BB8-BC6D-4AA9408DD14D}"/>
    <hyperlink ref="D19" r:id="rId3" display="Link" xr:uid="{401DDADA-DB79-4416-96CF-3B1D6329769B}"/>
    <hyperlink ref="D8" r:id="rId4" display="24V Dual Ball" xr:uid="{98BCAD8D-1DD9-49E5-B60D-FB8A39108E71}"/>
    <hyperlink ref="D9" r:id="rId5" xr:uid="{968A8156-5055-4A5F-97A2-06DF8EA0EB3D}"/>
    <hyperlink ref="D21" r:id="rId6" display="5 Meter Gates LL" xr:uid="{9F0DE403-B0EC-4933-928F-2806FBCF603A}"/>
    <hyperlink ref="D20" r:id="rId7" display="Link" xr:uid="{45531F32-6B6C-44D5-9B2A-FB1F259BC9F9}"/>
    <hyperlink ref="F13" r:id="rId8" display="Keenovo" xr:uid="{C2A02BBB-B317-4856-A562-A30BE2CA0A6C}"/>
    <hyperlink ref="D23" r:id="rId9" display="8 Bore" xr:uid="{4C50ADBB-FC9C-42E4-8421-5A0C1600DD46}"/>
    <hyperlink ref="D22" r:id="rId10" display="5 BORE" xr:uid="{43C03DCA-7867-4C9F-B1D0-8588267A1C82}"/>
    <hyperlink ref="D14" r:id="rId11" xr:uid="{A901DFE1-486C-4AC2-8672-C18618945E04}"/>
    <hyperlink ref="D15" r:id="rId12" xr:uid="{BA467D2F-0948-4A82-B49C-B8DCBA7936A0}"/>
    <hyperlink ref="D27" r:id="rId13" display="Link" xr:uid="{49178A12-AF45-4969-AC8E-49BA3EBADDA9}"/>
    <hyperlink ref="D17" r:id="rId14" xr:uid="{9689F2B7-24E0-4CC5-A39F-53D7E0370FC8}"/>
    <hyperlink ref="D16" r:id="rId15" xr:uid="{537A3F3C-7C92-42A9-B8B2-F37129F7787F}"/>
    <hyperlink ref="D18" r:id="rId16" xr:uid="{82909F8B-3A14-4248-8CB2-384756C6E8BE}"/>
    <hyperlink ref="D28" r:id="rId17" xr:uid="{0D6A5659-9181-49D0-A7D8-101F63076C8A}"/>
    <hyperlink ref="D11" r:id="rId18" xr:uid="{4AEFCE09-28B7-4C24-82DE-ADAB9CAA43E1}"/>
    <hyperlink ref="D12" r:id="rId19" xr:uid="{0ED2334F-09CF-437E-82F8-E81D86F288DC}"/>
    <hyperlink ref="D24" r:id="rId20" xr:uid="{87CB364F-700B-4E81-BC67-3C859C1B7934}"/>
    <hyperlink ref="D25" r:id="rId21" display="5X High End" xr:uid="{D4CB98E8-7A2B-495D-9E37-8208D21A6270}"/>
    <hyperlink ref="D26" r:id="rId22" display="6x5x1 Option Shim" xr:uid="{A333F16C-7F8A-421A-B64A-B04B701B747A}"/>
    <hyperlink ref="F26" r:id="rId23" display="NB! 200 pcs option is same price" xr:uid="{D98A7A59-4D4C-4589-8C00-1DCF83FFF3E6}"/>
    <hyperlink ref="F6" r:id="rId24" xr:uid="{5B14FBB6-ADAD-4948-95D7-FBD8C9BC5BB5}"/>
    <hyperlink ref="D7" r:id="rId25" display="MKS DUET WIFI" xr:uid="{F52EB8DF-670A-4145-90A1-8A8DF8B4B7B2}"/>
    <hyperlink ref="F7" r:id="rId26" display="Mini 12864" xr:uid="{321ACA62-20AB-45F9-A643-EE2EB664C961}"/>
    <hyperlink ref="D29" r:id="rId27" xr:uid="{53A16D3E-EBE4-45B6-9E87-70111D7D2FFE}"/>
    <hyperlink ref="F29" r:id="rId28" xr:uid="{2E01C49B-F943-468C-B222-27E06F7C15FC}"/>
    <hyperlink ref="A31" r:id="rId29" display="Cable Loom - Bowden Path" xr:uid="{73998A44-7105-4A13-A714-12369DB7FB93}"/>
    <hyperlink ref="D31" r:id="rId30" display="Cable Loom - Bowden Path" xr:uid="{5DD23B84-72DC-46EC-A740-B82AFAD09C94}"/>
    <hyperlink ref="D30" r:id="rId31" xr:uid="{0C6F2C79-ACBB-4C55-AC21-4895BA685D6B}"/>
  </hyperlinks>
  <pageMargins left="0.7" right="0.7" top="0.75" bottom="0.75" header="0.3" footer="0.3"/>
  <pageSetup paperSize="9" orientation="landscape" r:id="rId32"/>
  <drawing r:id="rId33"/>
  <tableParts count="1">
    <tablePart r:id="rId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20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96" t="s">
        <v>3</v>
      </c>
      <c r="D1" s="94" t="s">
        <v>104</v>
      </c>
      <c r="F1" t="s">
        <v>1</v>
      </c>
      <c r="G1" t="s">
        <v>2</v>
      </c>
      <c r="H1" t="s">
        <v>3</v>
      </c>
    </row>
    <row r="2" spans="1:8" x14ac:dyDescent="0.25">
      <c r="A2" s="29" t="s">
        <v>105</v>
      </c>
      <c r="B2" s="8" t="s">
        <v>106</v>
      </c>
      <c r="C2" s="32">
        <v>2</v>
      </c>
      <c r="D2" s="95">
        <v>2</v>
      </c>
    </row>
    <row r="3" spans="1:8" x14ac:dyDescent="0.25">
      <c r="A3" s="29" t="s">
        <v>107</v>
      </c>
      <c r="B3" s="8" t="s">
        <v>106</v>
      </c>
      <c r="C3" s="32">
        <v>4</v>
      </c>
      <c r="D3" s="95">
        <v>4</v>
      </c>
    </row>
    <row r="4" spans="1:8" x14ac:dyDescent="0.25">
      <c r="A4" s="29" t="s">
        <v>108</v>
      </c>
      <c r="B4" s="8" t="s">
        <v>109</v>
      </c>
      <c r="C4" s="32">
        <v>4</v>
      </c>
      <c r="D4" s="95">
        <v>4</v>
      </c>
    </row>
    <row r="5" spans="1:8" x14ac:dyDescent="0.25">
      <c r="A5" s="29" t="s">
        <v>110</v>
      </c>
      <c r="B5" s="8" t="s">
        <v>109</v>
      </c>
      <c r="C5" s="32">
        <v>2</v>
      </c>
      <c r="D5" s="95">
        <v>2</v>
      </c>
    </row>
    <row r="6" spans="1:8" x14ac:dyDescent="0.25">
      <c r="A6" s="29" t="s">
        <v>111</v>
      </c>
      <c r="B6" s="8" t="s">
        <v>112</v>
      </c>
      <c r="C6" s="32">
        <v>2</v>
      </c>
      <c r="D6" s="95">
        <v>2</v>
      </c>
    </row>
    <row r="7" spans="1:8" x14ac:dyDescent="0.25">
      <c r="A7" s="29" t="s">
        <v>113</v>
      </c>
      <c r="B7" s="8" t="s">
        <v>106</v>
      </c>
      <c r="C7" s="32">
        <v>11</v>
      </c>
      <c r="D7" s="95">
        <v>11</v>
      </c>
    </row>
    <row r="8" spans="1:8" x14ac:dyDescent="0.25">
      <c r="A8" s="29" t="s">
        <v>114</v>
      </c>
      <c r="B8" s="8" t="s">
        <v>115</v>
      </c>
      <c r="C8" s="32">
        <v>15</v>
      </c>
      <c r="D8" s="95">
        <v>15</v>
      </c>
    </row>
    <row r="9" spans="1:8" x14ac:dyDescent="0.25">
      <c r="A9" s="29" t="s">
        <v>116</v>
      </c>
      <c r="B9" s="8" t="s">
        <v>109</v>
      </c>
      <c r="C9" s="32">
        <v>6</v>
      </c>
      <c r="D9" s="95">
        <v>6</v>
      </c>
    </row>
    <row r="10" spans="1:8" x14ac:dyDescent="0.25">
      <c r="A10" s="29" t="s">
        <v>117</v>
      </c>
      <c r="B10" s="8" t="s">
        <v>109</v>
      </c>
      <c r="C10" s="32">
        <v>9</v>
      </c>
      <c r="D10" s="95">
        <v>9</v>
      </c>
    </row>
    <row r="11" spans="1:8" x14ac:dyDescent="0.25">
      <c r="A11" s="29" t="s">
        <v>118</v>
      </c>
      <c r="B11" s="8" t="s">
        <v>109</v>
      </c>
      <c r="C11" s="32">
        <v>5</v>
      </c>
      <c r="D11" s="95">
        <v>5</v>
      </c>
    </row>
    <row r="12" spans="1:8" x14ac:dyDescent="0.25">
      <c r="A12" s="29" t="s">
        <v>119</v>
      </c>
      <c r="B12" s="8" t="s">
        <v>109</v>
      </c>
      <c r="C12" s="32">
        <v>8</v>
      </c>
      <c r="D12" s="95">
        <v>8</v>
      </c>
    </row>
    <row r="13" spans="1:8" x14ac:dyDescent="0.25">
      <c r="A13" s="29" t="s">
        <v>164</v>
      </c>
      <c r="B13" s="8" t="s">
        <v>165</v>
      </c>
      <c r="C13" s="32">
        <v>2</v>
      </c>
      <c r="D13" s="95">
        <v>2</v>
      </c>
    </row>
    <row r="14" spans="1:8" x14ac:dyDescent="0.25">
      <c r="A14" s="29" t="s">
        <v>120</v>
      </c>
      <c r="B14" s="8" t="s">
        <v>121</v>
      </c>
      <c r="C14" s="32">
        <v>5</v>
      </c>
      <c r="D14" s="95">
        <v>5</v>
      </c>
    </row>
    <row r="15" spans="1:8" x14ac:dyDescent="0.25">
      <c r="A15" s="29" t="s">
        <v>122</v>
      </c>
      <c r="B15" s="8" t="s">
        <v>106</v>
      </c>
      <c r="C15" s="32">
        <v>5</v>
      </c>
      <c r="D15" s="95">
        <v>5</v>
      </c>
    </row>
    <row r="16" spans="1:8" x14ac:dyDescent="0.25">
      <c r="A16" s="29" t="s">
        <v>123</v>
      </c>
      <c r="B16" s="8" t="s">
        <v>115</v>
      </c>
      <c r="C16" s="32">
        <v>13</v>
      </c>
      <c r="D16" s="95">
        <v>13</v>
      </c>
    </row>
    <row r="17" spans="1:5" x14ac:dyDescent="0.25">
      <c r="A17" s="29" t="s">
        <v>124</v>
      </c>
      <c r="B17" s="8" t="s">
        <v>109</v>
      </c>
      <c r="C17" s="32">
        <v>6</v>
      </c>
      <c r="D17" s="95">
        <v>6</v>
      </c>
    </row>
    <row r="18" spans="1:5" x14ac:dyDescent="0.25">
      <c r="A18" s="29" t="s">
        <v>125</v>
      </c>
      <c r="B18" s="8" t="s">
        <v>109</v>
      </c>
      <c r="C18" s="32">
        <v>2</v>
      </c>
      <c r="D18" s="95">
        <v>2</v>
      </c>
    </row>
    <row r="19" spans="1:5" x14ac:dyDescent="0.25">
      <c r="A19" s="29" t="s">
        <v>126</v>
      </c>
      <c r="B19" s="8" t="s">
        <v>109</v>
      </c>
      <c r="C19" s="32">
        <v>1</v>
      </c>
      <c r="D19" s="95">
        <v>1</v>
      </c>
    </row>
    <row r="20" spans="1:5" x14ac:dyDescent="0.25">
      <c r="A20" s="29" t="s">
        <v>127</v>
      </c>
      <c r="B20" s="8" t="s">
        <v>165</v>
      </c>
      <c r="C20" s="32">
        <v>3</v>
      </c>
      <c r="D20" s="95">
        <v>3</v>
      </c>
    </row>
    <row r="21" spans="1:5" x14ac:dyDescent="0.25">
      <c r="A21" s="29" t="s">
        <v>128</v>
      </c>
      <c r="B21" s="8" t="s">
        <v>165</v>
      </c>
      <c r="C21" s="32">
        <v>1</v>
      </c>
      <c r="D21" s="95">
        <v>1</v>
      </c>
    </row>
    <row r="22" spans="1:5" x14ac:dyDescent="0.25">
      <c r="A22" s="29" t="s">
        <v>129</v>
      </c>
      <c r="B22" s="8" t="s">
        <v>109</v>
      </c>
      <c r="C22" s="32">
        <v>1</v>
      </c>
      <c r="D22" s="95">
        <v>1</v>
      </c>
    </row>
    <row r="23" spans="1:5" x14ac:dyDescent="0.25">
      <c r="A23" s="29" t="s">
        <v>130</v>
      </c>
      <c r="B23" s="8" t="s">
        <v>121</v>
      </c>
      <c r="C23" s="32">
        <v>28</v>
      </c>
      <c r="D23" s="95">
        <v>30</v>
      </c>
    </row>
    <row r="24" spans="1:5" x14ac:dyDescent="0.25">
      <c r="A24" s="29" t="s">
        <v>131</v>
      </c>
      <c r="B24" s="8" t="s">
        <v>106</v>
      </c>
      <c r="C24" s="32">
        <v>6</v>
      </c>
      <c r="D24" s="95">
        <v>6</v>
      </c>
    </row>
    <row r="25" spans="1:5" x14ac:dyDescent="0.25">
      <c r="A25" s="29" t="s">
        <v>132</v>
      </c>
      <c r="B25" s="8" t="s">
        <v>133</v>
      </c>
      <c r="C25" s="32">
        <v>50</v>
      </c>
      <c r="D25" s="95">
        <v>50</v>
      </c>
    </row>
    <row r="26" spans="1:5" x14ac:dyDescent="0.25">
      <c r="A26" s="29" t="s">
        <v>134</v>
      </c>
      <c r="B26" s="18" t="s">
        <v>192</v>
      </c>
      <c r="C26" s="32">
        <v>63</v>
      </c>
      <c r="D26" s="95">
        <v>70</v>
      </c>
      <c r="E26" s="4" t="s">
        <v>197</v>
      </c>
    </row>
    <row r="27" spans="1:5" x14ac:dyDescent="0.25">
      <c r="A27" s="29" t="s">
        <v>135</v>
      </c>
      <c r="B27" s="8" t="s">
        <v>136</v>
      </c>
      <c r="C27" s="32">
        <v>143</v>
      </c>
      <c r="D27" s="95">
        <v>150</v>
      </c>
    </row>
    <row r="28" spans="1:5" x14ac:dyDescent="0.25">
      <c r="A28" s="29" t="s">
        <v>137</v>
      </c>
      <c r="B28" s="8" t="s">
        <v>115</v>
      </c>
      <c r="C28" s="32">
        <v>200</v>
      </c>
      <c r="D28" s="95">
        <v>200</v>
      </c>
    </row>
    <row r="29" spans="1:5" x14ac:dyDescent="0.25">
      <c r="A29" s="29" t="s">
        <v>138</v>
      </c>
      <c r="B29" s="8" t="s">
        <v>109</v>
      </c>
      <c r="C29" s="32">
        <v>142</v>
      </c>
      <c r="D29" s="95">
        <v>150</v>
      </c>
    </row>
    <row r="30" spans="1:5" x14ac:dyDescent="0.25">
      <c r="A30" s="29" t="s">
        <v>139</v>
      </c>
      <c r="B30" s="8" t="s">
        <v>109</v>
      </c>
      <c r="C30" s="32">
        <v>8</v>
      </c>
      <c r="D30" s="95">
        <v>8</v>
      </c>
    </row>
    <row r="31" spans="1:5" x14ac:dyDescent="0.25">
      <c r="A31" s="29" t="s">
        <v>140</v>
      </c>
      <c r="B31" s="8" t="s">
        <v>109</v>
      </c>
      <c r="C31" s="32">
        <v>1</v>
      </c>
      <c r="D31" s="95">
        <v>1</v>
      </c>
    </row>
    <row r="32" spans="1:5" x14ac:dyDescent="0.25">
      <c r="A32" s="29" t="s">
        <v>141</v>
      </c>
      <c r="B32" s="8" t="s">
        <v>109</v>
      </c>
      <c r="C32" s="32">
        <v>2</v>
      </c>
      <c r="D32" s="95">
        <v>2</v>
      </c>
    </row>
    <row r="33" spans="1:4" x14ac:dyDescent="0.25">
      <c r="A33" s="29" t="s">
        <v>142</v>
      </c>
      <c r="B33" s="8" t="s">
        <v>109</v>
      </c>
      <c r="C33" s="32">
        <v>2</v>
      </c>
      <c r="D33" s="95">
        <v>2</v>
      </c>
    </row>
    <row r="34" spans="1:4" x14ac:dyDescent="0.25">
      <c r="A34" s="29" t="s">
        <v>143</v>
      </c>
      <c r="B34" s="8" t="s">
        <v>109</v>
      </c>
      <c r="C34" s="32">
        <v>18</v>
      </c>
      <c r="D34" s="95">
        <v>18</v>
      </c>
    </row>
    <row r="35" spans="1:4" x14ac:dyDescent="0.25">
      <c r="A35" s="29" t="s">
        <v>144</v>
      </c>
      <c r="B35" s="8" t="s">
        <v>109</v>
      </c>
      <c r="C35" s="32">
        <v>8</v>
      </c>
      <c r="D35" s="95">
        <v>8</v>
      </c>
    </row>
    <row r="36" spans="1:4" ht="15.75" thickBot="1" x14ac:dyDescent="0.3">
      <c r="A36" s="29" t="s">
        <v>145</v>
      </c>
      <c r="B36" s="8" t="s">
        <v>165</v>
      </c>
      <c r="C36" s="32">
        <v>4</v>
      </c>
      <c r="D36" s="95">
        <v>4</v>
      </c>
    </row>
    <row r="37" spans="1:4" x14ac:dyDescent="0.25">
      <c r="A37" s="69" t="s">
        <v>146</v>
      </c>
      <c r="B37" s="70"/>
      <c r="C37" s="97">
        <f>SUM(C2:C36)</f>
        <v>782</v>
      </c>
      <c r="D37" s="98">
        <f>SUM(D2:D36)</f>
        <v>806</v>
      </c>
    </row>
    <row r="38" spans="1:4" ht="15.75" thickBot="1" x14ac:dyDescent="0.3">
      <c r="A38" s="29" t="s">
        <v>147</v>
      </c>
      <c r="B38" s="8"/>
      <c r="C38" s="5"/>
      <c r="D38" s="99">
        <v>0.1</v>
      </c>
    </row>
    <row r="39" spans="1:4" ht="15.75" thickBot="1" x14ac:dyDescent="0.3">
      <c r="A39" s="14" t="s">
        <v>148</v>
      </c>
      <c r="B39" s="10"/>
      <c r="C39" s="11"/>
      <c r="D39" s="28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2020-03-26T10:32:21Z</cp:lastPrinted>
  <dcterms:created xsi:type="dcterms:W3CDTF">2019-07-14T19:25:01Z</dcterms:created>
  <dcterms:modified xsi:type="dcterms:W3CDTF">2020-05-06T10:27:54Z</dcterms:modified>
  <cp:category/>
  <cp:contentStatus/>
</cp:coreProperties>
</file>