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la_cola" sheetId="1" state="visible" r:id="rId3"/>
    <sheet name="Proportion1" sheetId="2" state="visible" r:id="rId4"/>
    <sheet name="Proportion2" sheetId="3" state="visible" r:id="rId5"/>
    <sheet name="Correlation" sheetId="4" state="visible" r:id="rId6"/>
    <sheet name="Chi2" sheetId="5" state="visible" r:id="rId7"/>
  </sheets>
  <definedNames>
    <definedName function="false" hidden="false" name="Consommation" vbProcedure="false">#REF!</definedName>
    <definedName function="false" hidden="false" localSheetId="0" name="Excel_BuiltIn__FilterDatabase" vbProcedure="false">rola_cola!$D$1:$D$41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<sst xmlns="http://schemas.openxmlformats.org/spreadsheetml/2006/main" count="197" uniqueCount="91">
  <si>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</si>
  <si>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</si>
  <si>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</si>
  <si>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</si>
  <si>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</si>
  <si>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q1: Quelle boisson préférez-vous ?</t>
  </si>
  <si>
    <t xml:space="preserve">q2: Avez-vous déjà acheté Rola-Cola ?</t>
  </si>
  <si>
    <t xml:space="preserve">q3: Entourez la réponse décrivant au mieux votre réaction à la phrase~: J'aime mes boissons au Cola sucrées</t>
  </si>
  <si>
    <t xml:space="preserve">q4:Combien de litres de boisson au Cola votre famille a-t-elle consommée au cours du mois dernier~?</t>
  </si>
  <si>
    <t xml:space="preserve">q5:Combien de paquets de chips avez-vous consommé le mois dernier~?</t>
  </si>
  <si>
    <t xml:space="preserve">Taille d'échantillon</t>
  </si>
  <si>
    <t xml:space="preserve">Fréquence</t>
  </si>
  <si>
    <t xml:space="preserve">Pourcentage</t>
  </si>
  <si>
    <t xml:space="preserve">Pourcentage valide</t>
  </si>
  <si>
    <t xml:space="preserve">Pourcentage cumulé valide</t>
  </si>
  <si>
    <t xml:space="preserve">Valide</t>
  </si>
  <si>
    <t xml:space="preserve">Rola-Cola</t>
  </si>
  <si>
    <t xml:space="preserve">Koka-Cola</t>
  </si>
  <si>
    <t xml:space="preserve">Total</t>
  </si>
  <si>
    <t xml:space="preserve">Consommation de boisson au cola</t>
  </si>
  <si>
    <t xml:space="preserve">Valeur</t>
  </si>
  <si>
    <t xml:space="preserve">Aplatissement</t>
  </si>
  <si>
    <t xml:space="preserve">concentration faible</t>
  </si>
  <si>
    <t xml:space="preserve">Asymétrie</t>
  </si>
  <si>
    <t xml:space="preserve">etalee a gauche</t>
  </si>
  <si>
    <t xml:space="preserve">Bin</t>
  </si>
  <si>
    <t xml:space="preserve">Frequency</t>
  </si>
  <si>
    <t xml:space="preserve">Consommation</t>
  </si>
  <si>
    <t xml:space="preserve">Statistiques</t>
  </si>
  <si>
    <t xml:space="preserve">de</t>
  </si>
  <si>
    <t xml:space="preserve">à</t>
  </si>
  <si>
    <t xml:space="preserve">More</t>
  </si>
  <si>
    <t xml:space="preserve">Min</t>
  </si>
  <si>
    <t xml:space="preserve">Max</t>
  </si>
  <si>
    <t xml:space="preserve">Mode</t>
  </si>
  <si>
    <t xml:space="preserve">Médiane</t>
  </si>
  <si>
    <t xml:space="preserve">Moyenne</t>
  </si>
  <si>
    <t xml:space="preserve">Variance</t>
  </si>
  <si>
    <t xml:space="preserve">Ecart-type</t>
  </si>
  <si>
    <t xml:space="preserve">Q1 (Excel)</t>
  </si>
  <si>
    <t xml:space="preserve">Q3 (Excel)</t>
  </si>
  <si>
    <t xml:space="preserve">Etendue interquartile</t>
  </si>
  <si>
    <t xml:space="preserve">Stem-and-Leaf Plot</t>
  </si>
  <si>
    <t xml:space="preserve">(Diagramme en tige et feuilles)</t>
  </si>
  <si>
    <t xml:space="preserve">Ce diagramme montre d'une part la frequence de chaque intervalle, d'autre part les valeurs originales des donnees. Les feuilles horizontales correspondent aux barres verticales dans un histogramme. </t>
  </si>
  <si>
    <t xml:space="preserve">Stem</t>
  </si>
  <si>
    <t xml:space="preserve">Leaf</t>
  </si>
  <si>
    <t xml:space="preserve">.1</t>
  </si>
  <si>
    <t xml:space="preserve">.222233333</t>
  </si>
  <si>
    <t xml:space="preserve">.4444455555</t>
  </si>
  <si>
    <t xml:space="preserve">.666677777</t>
  </si>
  <si>
    <t xml:space="preserve">.888999</t>
  </si>
  <si>
    <t xml:space="preserve">.001</t>
  </si>
  <si>
    <t xml:space="preserve">.23</t>
  </si>
  <si>
    <t xml:space="preserve">Each leaf</t>
  </si>
  <si>
    <t xml:space="preserve">1 case</t>
  </si>
  <si>
    <t xml:space="preserve">Stem width</t>
  </si>
  <si>
    <t xml:space="preserve">10</t>
  </si>
  <si>
    <t xml:space="preserve">https://www.excel-easy.com/examples/frequency.html</t>
  </si>
  <si>
    <t xml:space="preserve">https://support.office.com/en-us/article/create-a-box-plot-10204530-8cdf-40fe-a711-2eb9785e510f</t>
  </si>
  <si>
    <t xml:space="preserve">Position</t>
  </si>
  <si>
    <t xml:space="preserve">Proportion</t>
  </si>
  <si>
    <t xml:space="preserve">Q1</t>
  </si>
  <si>
    <t xml:space="preserve">Q3</t>
  </si>
  <si>
    <t xml:space="preserve">Limite inférieure</t>
  </si>
  <si>
    <t xml:space="preserve">Limite supérieure</t>
  </si>
  <si>
    <t xml:space="preserve">Quartile 1</t>
  </si>
  <si>
    <t xml:space="preserve">Quartile 2</t>
  </si>
  <si>
    <t xml:space="preserve">Quartile 3</t>
  </si>
  <si>
    <t xml:space="preserve">x</t>
  </si>
  <si>
    <t xml:space="preserve">y</t>
  </si>
  <si>
    <t xml:space="preserve">x-mx</t>
  </si>
  <si>
    <t xml:space="preserve">y-my</t>
  </si>
  <si>
    <t xml:space="preserve">(x-mx)(y-my)</t>
  </si>
  <si>
    <t xml:space="preserve">(x-mx)^2</t>
  </si>
  <si>
    <t xml:space="preserve">(y-my)^2</t>
  </si>
  <si>
    <t xml:space="preserve">mx</t>
  </si>
  <si>
    <t xml:space="preserve">my</t>
  </si>
  <si>
    <t xml:space="preserve">n</t>
  </si>
  <si>
    <t xml:space="preserve">Cor</t>
  </si>
  <si>
    <t xml:space="preserve">t</t>
  </si>
  <si>
    <t xml:space="preserve">p-value</t>
  </si>
  <si>
    <t xml:space="preserve">Cor (excel)</t>
  </si>
  <si>
    <t xml:space="preserve">risque</t>
  </si>
  <si>
    <t xml:space="preserve">independance (rejet)</t>
  </si>
  <si>
    <t xml:space="preserve">Valeurs observées</t>
  </si>
  <si>
    <t xml:space="preserve">Koka</t>
  </si>
  <si>
    <t xml:space="preserve">non</t>
  </si>
  <si>
    <t xml:space="preserve">oui</t>
  </si>
  <si>
    <t xml:space="preserve">Rola</t>
  </si>
  <si>
    <t xml:space="preserve">Valeurs théoriques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</si>
</sst>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 %"/>
    <numFmt numFmtId="166" formatCode="0\ %"/>
    <numFmt numFmtId="167" formatCode="0.0%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6.4"/>
      <color rgb="FF000000"/>
      <name val="Arial"/>
      <family val="2"/>
    </font>
    <font>
      <sz val="8.6"/>
      <color rgb="FF000000"/>
      <name val="Arial"/>
      <family val="2"/>
    </font>
    <font>
      <sz val="14"/>
      <color rgb="FF000000"/>
      <name val="Arial"/>
      <family val="2"/>
    </font>
    <font>
      <sz val="5.85"/>
      <color rgb="FF000000"/>
      <name val="Arial"/>
      <family val="2"/>
    </font>
    <font>
      <b val="true"/>
      <sz val="14"/>
      <name val="Arial"/>
      <family val="2"/>
    </font>
    <font>
      <i val="true"/>
      <sz val="10"/>
      <name val="Arial"/>
      <family val="2"/>
    </font>
    <font>
      <sz val="14"/>
      <name val="Arial"/>
      <family val="2"/>
      <charset val="163"/>
    </font>
    <font>
      <u val="single"/>
      <sz val="10"/>
      <color rgb="FF0000FF"/>
      <name val="Arial"/>
      <family val="2"/>
    </font>
    <font>
      <sz val="16"/>
      <name val="Arial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9.2"/>
      <color rgb="FF000000"/>
      <name val="Arial"/>
      <family val="2"/>
    </font>
    <font>
      <sz val="10.2"/>
      <color rgb="FF000000"/>
      <name val="Arial"/>
      <family val="2"/>
    </font>
    <font>
      <sz val="13.2"/>
      <color rgb="FF000000"/>
      <name val="Arial"/>
      <family val="2"/>
    </font>
    <font>
      <b val="true"/>
      <sz val="18"/>
      <color rgb="FF000000"/>
      <name val="Calibri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1" fillId="0" borderId="0" applyFont="true" applyBorder="false" applyAlignment="false" applyProtection="false"/>
    <xf numFmtId="164" fontId="12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71588F"/>
      <rgbColor rgb="FF89A54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40" spc="-1" strike="noStrike">
                <a:solidFill>
                  <a:srgbClr val="000000"/>
                </a:solidFill>
                <a:latin typeface="Arial"/>
              </a:defRPr>
            </a:pPr>
            <a:r>
              <a:rPr b="0" sz="1640" spc="-1" strike="noStrike">
                <a:solidFill>
                  <a:srgbClr val="000000"/>
                </a:solidFill>
                <a:latin typeface="Arial"/>
              </a:rPr>
              <a:t>Boisson préférée - diagramme en barres</a:t>
            </a:r>
          </a:p>
        </c:rich>
      </c:tx>
      <c:layout>
        <c:manualLayout>
          <c:xMode val="edge"/>
          <c:yMode val="edge"/>
          <c:x val="0.127805317710681"/>
          <c:y val="0.0312325086756969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363226678684092"/>
          <c:y val="0.307175640882122"/>
          <c:w val="0.939522307345651"/>
          <c:h val="0.6640546289040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Proportion1!$A$3:$A$4</c:f>
              <c:strCache>
                <c:ptCount val="2"/>
                <c:pt idx="0">
                  <c:v>Rola-Cola</c:v>
                </c:pt>
                <c:pt idx="1">
                  <c:v>Koka-Cola</c:v>
                </c:pt>
              </c:strCache>
            </c:strRef>
          </c:cat>
          <c:val>
            <c:numRef>
              <c:f>Proportion1!$B$3:$B$4</c:f>
              <c:numCache>
                <c:formatCode>General</c:formatCode>
                <c:ptCount val="2"/>
                <c:pt idx="0">
                  <c:v>24</c:v>
                </c:pt>
                <c:pt idx="1">
                  <c:v>16</c:v>
                </c:pt>
              </c:numCache>
            </c:numRef>
          </c:val>
        </c:ser>
        <c:gapWidth val="100"/>
        <c:overlap val="0"/>
        <c:axId val="12780125"/>
        <c:axId val="10989651"/>
      </c:barChart>
      <c:catAx>
        <c:axId val="127801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0">
            <a:solidFill>
              <a:srgbClr val="000000"/>
            </a:solidFill>
          </a:ln>
        </c:spPr>
        <c:txPr>
          <a:bodyPr/>
          <a:lstStyle/>
          <a:p>
            <a:pPr>
              <a:defRPr b="0" sz="86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989651"/>
        <c:crossesAt val="0"/>
        <c:auto val="1"/>
        <c:lblAlgn val="ctr"/>
        <c:lblOffset val="100"/>
        <c:noMultiLvlLbl val="0"/>
      </c:catAx>
      <c:valAx>
        <c:axId val="10989651"/>
        <c:scaling>
          <c:orientation val="minMax"/>
        </c:scaling>
        <c:delete val="0"/>
        <c:axPos val="l"/>
        <c:majorGridlines>
          <c:spPr>
            <a:ln w="0">
              <a:solidFill>
                <a:srgbClr val="000000"/>
              </a:solidFill>
            </a:ln>
          </c:spPr>
        </c:majorGridlines>
        <c:numFmt formatCode="General" sourceLinked="0"/>
        <c:majorTickMark val="out"/>
        <c:minorTickMark val="none"/>
        <c:tickLblPos val="low"/>
        <c:spPr>
          <a:ln w="0">
            <a:solidFill>
              <a:srgbClr val="000000"/>
            </a:solidFill>
          </a:ln>
        </c:spPr>
        <c:txPr>
          <a:bodyPr/>
          <a:lstStyle/>
          <a:p>
            <a:pPr>
              <a:defRPr b="0" sz="86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2780125"/>
        <c:crossesAt val="1"/>
        <c:crossBetween val="midCat"/>
      </c:valAx>
      <c:spPr>
        <a:noFill/>
        <a:ln w="12600">
          <a:noFill/>
        </a:ln>
      </c:spPr>
    </c:plotArea>
    <c:plotVisOnly val="0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000000"/>
                </a:solidFill>
                <a:latin typeface="Arial"/>
              </a:defRPr>
            </a:pPr>
            <a:r>
              <a:rPr b="0" sz="1400" spc="-1" strike="noStrike">
                <a:solidFill>
                  <a:srgbClr val="000000"/>
                </a:solidFill>
                <a:latin typeface="Arial"/>
              </a:rPr>
              <a:t>Boisson préférée - diagramme</a:t>
            </a:r>
          </a:p>
        </c:rich>
      </c:tx>
      <c:layout>
        <c:manualLayout>
          <c:xMode val="edge"/>
          <c:yMode val="edge"/>
          <c:x val="0.215969403684046"/>
          <c:y val="0.034459819052687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3562285357477"/>
          <c:y val="0.332623736029803"/>
          <c:w val="0.298001873243834"/>
          <c:h val="0.494411921234699"/>
        </c:manualLayout>
      </c:layout>
      <c:pieChart>
        <c:varyColors val="1"/>
        <c:ser>
          <c:idx val="0"/>
          <c:order val="0"/>
          <c:spPr>
            <a:solidFill>
              <a:srgbClr val="99ccff"/>
            </a:solidFill>
            <a:ln w="0">
              <a:solidFill>
                <a:srgbClr val="000000"/>
              </a:solidFill>
            </a:ln>
          </c:spPr>
          <c:explosion val="0"/>
          <c:dPt>
            <c:idx val="0"/>
            <c:spPr>
              <a:solidFill>
                <a:srgbClr val="9999ff"/>
              </a:solidFill>
              <a:ln w="0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993366"/>
              </a:solidFill>
              <a:ln w="0">
                <a:solidFill>
                  <a:srgbClr val="000000"/>
                </a:solidFill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Proportion1!$A$3:$A$4</c:f>
              <c:strCache>
                <c:ptCount val="2"/>
                <c:pt idx="0">
                  <c:v>Rola-Cola</c:v>
                </c:pt>
                <c:pt idx="1">
                  <c:v>Koka-Cola</c:v>
                </c:pt>
              </c:strCache>
            </c:strRef>
          </c:cat>
          <c:val>
            <c:numRef>
              <c:f>Proportion1!$B$3:$B$4</c:f>
              <c:numCache>
                <c:formatCode>General</c:formatCode>
                <c:ptCount val="2"/>
                <c:pt idx="0">
                  <c:v>24</c:v>
                </c:pt>
                <c:pt idx="1">
                  <c:v>16</c:v>
                </c:pt>
              </c:numCache>
            </c:numRef>
          </c:val>
        </c:ser>
        <c:firstSliceAng val="0"/>
      </c:pieChart>
      <c:spPr>
        <a:noFill/>
        <a:ln w="12600">
          <a:noFill/>
        </a:ln>
      </c:spPr>
    </c:plotArea>
    <c:legend>
      <c:legendPos val="r"/>
      <c:layout>
        <c:manualLayout>
          <c:xMode val="edge"/>
          <c:yMode val="edge"/>
          <c:x val="0.853574773649703"/>
          <c:y val="0.528472591804151"/>
          <c:w val="0.121136434592569"/>
          <c:h val="0.122006386375732"/>
        </c:manualLayout>
      </c:layout>
      <c:overlay val="0"/>
      <c:spPr>
        <a:noFill/>
        <a:ln w="0">
          <a:solidFill>
            <a:srgbClr val="000000"/>
          </a:solidFill>
        </a:ln>
      </c:spPr>
      <c:txPr>
        <a:bodyPr/>
        <a:lstStyle/>
        <a:p>
          <a:pPr>
            <a:defRPr b="0" sz="585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0"/>
    <c:dispBlanksAs val="zero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000" spc="-1" strike="noStrike">
                <a:solidFill>
                  <a:srgbClr val="000000"/>
                </a:solidFill>
                <a:latin typeface="Calibri"/>
              </a:rPr>
              <a:t>Min=1
Q1=3.5
Médiane=5.5
Q3=8
Max=13
Moyenne=5.875</a:t>
            </a:r>
          </a:p>
        </c:rich>
      </c:tx>
      <c:layout>
        <c:manualLayout>
          <c:xMode val="edge"/>
          <c:yMode val="edge"/>
          <c:x val="0.0482544902605616"/>
          <c:y val="0.0617794486215539"/>
        </c:manualLayout>
      </c:layout>
      <c:overlay val="0"/>
      <c:spPr>
        <a:solidFill>
          <a:srgbClr val="4f81bd"/>
        </a:solidFill>
        <a:ln w="0">
          <a:noFill/>
        </a:ln>
      </c:spPr>
    </c:title>
    <c:autoTitleDeleted val="0"/>
    <c:plotArea>
      <c:layout>
        <c:manualLayout>
          <c:xMode val="edge"/>
          <c:yMode val="edge"/>
          <c:x val="0.0125221350872755"/>
          <c:y val="0"/>
          <c:w val="0.981596256008095"/>
          <c:h val="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Proportion2!$D$62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Proportion2!$E$62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Proportion2!$D$63</c:f>
              <c:strCache>
                <c:ptCount val="1"/>
                <c:pt idx="0">
                  <c:v>Quartile 1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Proportion2!$E$63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</c:ser>
        <c:ser>
          <c:idx val="2"/>
          <c:order val="2"/>
          <c:tx>
            <c:strRef>
              <c:f>Proportion2!$D$64</c:f>
              <c:strCache>
                <c:ptCount val="1"/>
                <c:pt idx="0">
                  <c:v>Quartile 2</c:v>
                </c:pt>
              </c:strCache>
            </c:strRef>
          </c:tx>
          <c:spPr>
            <a:solidFill>
              <a:srgbClr val="89a54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Proportion2!$E$64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Proportion2!$D$65</c:f>
              <c:strCache>
                <c:ptCount val="1"/>
                <c:pt idx="0">
                  <c:v>Quartile 3</c:v>
                </c:pt>
              </c:strCache>
            </c:strRef>
          </c:tx>
          <c:spPr>
            <a:solidFill>
              <a:srgbClr val="71588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Proportion2!$E$65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</c:ser>
        <c:ser>
          <c:idx val="4"/>
          <c:order val="4"/>
          <c:tx>
            <c:strRef>
              <c:f>Proportion2!$D$66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Proportion2!$E$66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gapWidth val="150"/>
        <c:overlap val="100"/>
        <c:axId val="10171755"/>
        <c:axId val="26197995"/>
      </c:barChart>
      <c:scatterChart>
        <c:scatterStyle val="lineMarker"/>
        <c:varyColors val="0"/>
        <c:ser>
          <c:idx val="5"/>
          <c:order val="5"/>
          <c:tx>
            <c:strRef>
              <c:f>Proportion2!$D$67</c:f>
              <c:strCache>
                <c:ptCount val="1"/>
                <c:pt idx="0">
                  <c:v>Moyenne</c:v>
                </c:pt>
              </c:strCache>
            </c:strRef>
          </c:tx>
          <c:spPr>
            <a:solidFill>
              <a:srgbClr val="ff8080"/>
            </a:solidFill>
            <a:ln w="0">
              <a:noFill/>
            </a:ln>
          </c:spPr>
          <c:marker>
            <c:symbol val="circle"/>
            <c:size val="7"/>
            <c:spPr>
              <a:solidFill>
                <a:srgbClr val="ff808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Proportion2!$D$68</c:f>
              <c:numCache>
                <c:formatCode>General</c:formatCode>
                <c:ptCount val="1"/>
                <c:pt idx="0">
                  <c:v>5.875</c:v>
                </c:pt>
              </c:numCache>
            </c:numRef>
          </c:xVal>
          <c:yVal>
            <c:numRef>
              <c:f>Proportion2!$E$67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axId val="54774504"/>
        <c:axId val="92614788"/>
      </c:scatterChart>
      <c:catAx>
        <c:axId val="101717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197995"/>
        <c:auto val="1"/>
        <c:lblAlgn val="ctr"/>
        <c:lblOffset val="100"/>
        <c:noMultiLvlLbl val="0"/>
      </c:catAx>
      <c:valAx>
        <c:axId val="26197995"/>
        <c:scaling>
          <c:orientation val="minMax"/>
        </c:scaling>
        <c:delete val="0"/>
        <c:axPos val="l"/>
        <c:majorGridlines>
          <c:spPr>
            <a:ln w="0"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171755"/>
        <c:crossesAt val="1"/>
        <c:crossBetween val="midCat"/>
      </c:valAx>
      <c:valAx>
        <c:axId val="547745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one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614788"/>
        <c:crossBetween val="midCat"/>
      </c:valAx>
      <c:valAx>
        <c:axId val="926147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774504"/>
        <c:crosses val="max"/>
        <c:crossBetween val="midCat"/>
      </c:valAx>
      <c:spPr>
        <a:solidFill>
          <a:srgbClr val="ffffff"/>
        </a:solidFill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80808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920" spc="-1" strike="noStrike">
                <a:solidFill>
                  <a:srgbClr val="000000"/>
                </a:solidFill>
                <a:latin typeface="Arial"/>
              </a:defRPr>
            </a:pPr>
            <a:r>
              <a:rPr b="0" sz="1920" spc="-1" strike="noStrike">
                <a:solidFill>
                  <a:srgbClr val="000000"/>
                </a:solidFill>
                <a:latin typeface="Arial"/>
              </a:rPr>
              <a:t>Consommation de boisson au cola</a:t>
            </a:r>
          </a:p>
        </c:rich>
      </c:tx>
      <c:layout>
        <c:manualLayout>
          <c:xMode val="edge"/>
          <c:yMode val="edge"/>
          <c:x val="0.143023764397142"/>
          <c:y val="0.027218819869738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110365942557224"/>
          <c:y val="0.226985515699426"/>
          <c:w val="0.862370607960344"/>
          <c:h val="0.665111305531253"/>
        </c:manualLayout>
      </c:layout>
      <c:lineChart>
        <c:grouping val="standard"/>
        <c:varyColors val="0"/>
        <c:ser>
          <c:idx val="0"/>
          <c:order val="0"/>
          <c:tx>
            <c:strRef>
              <c:f>Proportion2!$A$5:$A$17</c:f>
              <c:strCache>
                <c:ptCount val="1"/>
                <c:pt idx="0">
                  <c:v>1 2 3 4 5 6 7 8 9 10 11 12 13</c:v>
                </c:pt>
              </c:strCache>
            </c:strRef>
          </c:tx>
          <c:spPr>
            <a:solidFill>
              <a:srgbClr val="000000"/>
            </a:solidFill>
            <a:ln w="0">
              <a:solidFill>
                <a:srgbClr val="000000"/>
              </a:solidFill>
            </a:ln>
          </c:spPr>
          <c:marker>
            <c:symbol val="diamond"/>
            <c:size val="3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$#REF !.$A$5:$A$17</c:f>
              <c:strCache>
                <c:ptCount val="1"/>
                <c:pt idx="0">
                  <c:v>$#REF !.$A$5:$A$17</c:v>
                </c:pt>
              </c:strCache>
            </c:strRef>
          </c:cat>
          <c:val>
            <c:numRef>
              <c:f>Proportion2!$B$5:$B$17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5388294"/>
        <c:axId val="52855393"/>
      </c:lineChart>
      <c:catAx>
        <c:axId val="753882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2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320" spc="-1" strike="noStrike">
                    <a:solidFill>
                      <a:srgbClr val="000000"/>
                    </a:solidFill>
                    <a:latin typeface="Arial"/>
                  </a:rPr>
                  <a:t>Consommation de boisson au cola</a:t>
                </a:r>
              </a:p>
            </c:rich>
          </c:tx>
          <c:layout>
            <c:manualLayout>
              <c:xMode val="edge"/>
              <c:yMode val="edge"/>
              <c:x val="0.238154249890655"/>
              <c:y val="0.89054146009526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0">
            <a:solidFill>
              <a:srgbClr val="000000"/>
            </a:solidFill>
          </a:ln>
        </c:spPr>
        <c:txPr>
          <a:bodyPr/>
          <a:lstStyle/>
          <a:p>
            <a:pPr>
              <a:defRPr b="0" sz="102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855393"/>
        <c:crossesAt val="0"/>
        <c:auto val="1"/>
        <c:lblAlgn val="ctr"/>
        <c:lblOffset val="100"/>
        <c:noMultiLvlLbl val="0"/>
      </c:catAx>
      <c:valAx>
        <c:axId val="5285539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32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320" spc="-1" strike="noStrike">
                    <a:solidFill>
                      <a:srgbClr val="000000"/>
                    </a:solidFill>
                    <a:latin typeface="Arial"/>
                  </a:rPr>
                  <a:t>Effectif</a:t>
                </a:r>
              </a:p>
            </c:rich>
          </c:tx>
          <c:layout>
            <c:manualLayout>
              <c:xMode val="edge"/>
              <c:yMode val="edge"/>
              <c:x val="0.0224522525149439"/>
              <c:y val="0.320307183824244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0">
            <a:solidFill>
              <a:srgbClr val="000000"/>
            </a:solidFill>
          </a:ln>
        </c:spPr>
        <c:txPr>
          <a:bodyPr/>
          <a:lstStyle/>
          <a:p>
            <a:pPr>
              <a:defRPr b="0" sz="102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5388294"/>
        <c:crossesAt val="1"/>
        <c:crossBetween val="midCat"/>
      </c:valAx>
      <c:spPr>
        <a:noFill/>
        <a:ln w="12600">
          <a:noFill/>
        </a:ln>
      </c:spPr>
    </c:plotArea>
    <c:plotVisOnly val="0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Histogram</a:t>
            </a:r>
          </a:p>
        </c:rich>
      </c:tx>
      <c:layout>
        <c:manualLayout>
          <c:xMode val="edge"/>
          <c:yMode val="edge"/>
          <c:x val="0.358585858585859"/>
          <c:y val="0.03165070605421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xMode val="edge"/>
          <c:yMode val="edge"/>
          <c:x val="0.0869809203142537"/>
          <c:y val="0.182924849862035"/>
          <c:w val="0.663393191170969"/>
          <c:h val="0.718227560460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"Frequency"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Proportion2!$O$15:$O$21</c:f>
              <c:strCach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More</c:v>
                </c:pt>
              </c:strCache>
            </c:strRef>
          </c:cat>
          <c:val>
            <c:numRef>
              <c:f>Proportion2!$P$15:$P$21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</c:ser>
        <c:gapWidth val="150"/>
        <c:overlap val="0"/>
        <c:axId val="87359708"/>
        <c:axId val="42066392"/>
      </c:barChart>
      <c:catAx>
        <c:axId val="873597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Bin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066392"/>
        <c:crossesAt val="0"/>
        <c:auto val="1"/>
        <c:lblAlgn val="ctr"/>
        <c:lblOffset val="100"/>
        <c:noMultiLvlLbl val="0"/>
      </c:catAx>
      <c:valAx>
        <c:axId val="4206639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0.0184249906472129"/>
              <c:y val="0.022236649894497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808080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359708"/>
        <c:crossesAt val="1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layout>
        <c:manualLayout>
          <c:xMode val="edge"/>
          <c:yMode val="edge"/>
          <c:x val="0.771885521885522"/>
          <c:y val="0.5275117675702"/>
          <c:w val="0.194631500187056"/>
          <c:h val="0.097386787859113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147960</xdr:colOff>
      <xdr:row>6</xdr:row>
      <xdr:rowOff>83520</xdr:rowOff>
    </xdr:from>
    <xdr:to>
      <xdr:col>3</xdr:col>
      <xdr:colOff>47880</xdr:colOff>
      <xdr:row>20</xdr:row>
      <xdr:rowOff>205200</xdr:rowOff>
    </xdr:to>
    <xdr:graphicFrame>
      <xdr:nvGraphicFramePr>
        <xdr:cNvPr id="0" name="Chart 1"/>
        <xdr:cNvGraphicFramePr/>
      </xdr:nvGraphicFramePr>
      <xdr:xfrm>
        <a:off x="147960" y="1630440"/>
        <a:ext cx="3993840" cy="321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750960</xdr:colOff>
      <xdr:row>7</xdr:row>
      <xdr:rowOff>159480</xdr:rowOff>
    </xdr:from>
    <xdr:to>
      <xdr:col>7</xdr:col>
      <xdr:colOff>775800</xdr:colOff>
      <xdr:row>19</xdr:row>
      <xdr:rowOff>213120</xdr:rowOff>
    </xdr:to>
    <xdr:graphicFrame>
      <xdr:nvGraphicFramePr>
        <xdr:cNvPr id="1" name="Chart 2"/>
        <xdr:cNvGraphicFramePr/>
      </xdr:nvGraphicFramePr>
      <xdr:xfrm>
        <a:off x="4844880" y="1927440"/>
        <a:ext cx="4611960" cy="270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7920</xdr:colOff>
      <xdr:row>59</xdr:row>
      <xdr:rowOff>129600</xdr:rowOff>
    </xdr:from>
    <xdr:to>
      <xdr:col>6</xdr:col>
      <xdr:colOff>689760</xdr:colOff>
      <xdr:row>71</xdr:row>
      <xdr:rowOff>121680</xdr:rowOff>
    </xdr:to>
    <xdr:graphicFrame>
      <xdr:nvGraphicFramePr>
        <xdr:cNvPr id="2" name="Chart 1"/>
        <xdr:cNvGraphicFramePr/>
      </xdr:nvGraphicFramePr>
      <xdr:xfrm>
        <a:off x="3427920" y="13403520"/>
        <a:ext cx="5691960" cy="287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664920</xdr:colOff>
      <xdr:row>3</xdr:row>
      <xdr:rowOff>0</xdr:rowOff>
    </xdr:from>
    <xdr:to>
      <xdr:col>11</xdr:col>
      <xdr:colOff>117720</xdr:colOff>
      <xdr:row>18</xdr:row>
      <xdr:rowOff>159840</xdr:rowOff>
    </xdr:to>
    <xdr:graphicFrame>
      <xdr:nvGraphicFramePr>
        <xdr:cNvPr id="3" name="Chart 1"/>
        <xdr:cNvGraphicFramePr/>
      </xdr:nvGraphicFramePr>
      <xdr:xfrm>
        <a:off x="7255440" y="663120"/>
        <a:ext cx="4938120" cy="370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21</xdr:row>
      <xdr:rowOff>113760</xdr:rowOff>
    </xdr:from>
    <xdr:to>
      <xdr:col>16</xdr:col>
      <xdr:colOff>360</xdr:colOff>
      <xdr:row>31</xdr:row>
      <xdr:rowOff>121680</xdr:rowOff>
    </xdr:to>
    <xdr:graphicFrame>
      <xdr:nvGraphicFramePr>
        <xdr:cNvPr id="4" name="Chart 4"/>
        <xdr:cNvGraphicFramePr/>
      </xdr:nvGraphicFramePr>
      <xdr:xfrm>
        <a:off x="11434320" y="4990680"/>
        <a:ext cx="3848760" cy="221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xcel-easy.com/examples/frequency.html" TargetMode="External"/><Relationship Id="rId2" Type="http://schemas.openxmlformats.org/officeDocument/2006/relationships/hyperlink" Target="https://support.office.com/en-us/article/create-a-box-plot-10204530-8cdf-40fe-a711-2eb9785e510f" TargetMode="External"/><Relationship Id="rId3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0.9921875" defaultRowHeight="13.2" zeroHeight="false" outlineLevelRow="0" outlineLevelCol="0"/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2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4</v>
      </c>
      <c r="E2" s="0" t="n">
        <v>2</v>
      </c>
    </row>
    <row r="3" customFormat="false" ht="13.2" hidden="false" customHeight="false" outlineLevel="0" collapsed="false">
      <c r="A3" s="0" t="n">
        <v>1</v>
      </c>
      <c r="B3" s="0" t="n">
        <v>1</v>
      </c>
      <c r="C3" s="0" t="n">
        <v>2</v>
      </c>
      <c r="D3" s="0" t="n">
        <v>8</v>
      </c>
      <c r="E3" s="0" t="n">
        <v>11</v>
      </c>
      <c r="H3" s="0" t="s">
        <v>5</v>
      </c>
    </row>
    <row r="4" customFormat="false" ht="13.2" hidden="false" customHeight="false" outlineLevel="0" collapsed="false">
      <c r="A4" s="0" t="n">
        <v>2</v>
      </c>
      <c r="B4" s="0" t="n">
        <v>2</v>
      </c>
      <c r="C4" s="0" t="n">
        <v>3</v>
      </c>
      <c r="D4" s="0" t="n">
        <v>2</v>
      </c>
      <c r="E4" s="0" t="n">
        <v>1</v>
      </c>
      <c r="H4" s="0" t="n">
        <v>1</v>
      </c>
    </row>
    <row r="5" customFormat="false" ht="13.2" hidden="false" customHeight="false" outlineLevel="0" collapsed="false">
      <c r="A5" s="0" t="n">
        <v>1</v>
      </c>
      <c r="B5" s="0" t="n">
        <v>1</v>
      </c>
      <c r="C5" s="0" t="n">
        <v>2</v>
      </c>
      <c r="D5" s="0" t="n">
        <v>10</v>
      </c>
      <c r="E5" s="0" t="n">
        <v>11</v>
      </c>
      <c r="H5" s="0" t="n">
        <v>2</v>
      </c>
    </row>
    <row r="6" customFormat="false" ht="13.2" hidden="false" customHeight="false" outlineLevel="0" collapsed="false">
      <c r="A6" s="0" t="n">
        <v>1</v>
      </c>
      <c r="B6" s="0" t="n">
        <v>2</v>
      </c>
      <c r="C6" s="0" t="n">
        <v>1</v>
      </c>
      <c r="D6" s="0" t="n">
        <v>7</v>
      </c>
      <c r="E6" s="0" t="n">
        <v>5</v>
      </c>
      <c r="H6" s="0" t="s">
        <v>6</v>
      </c>
    </row>
    <row r="7" customFormat="false" ht="13.2" hidden="false" customHeight="false" outlineLevel="0" collapsed="false">
      <c r="A7" s="0" t="n">
        <v>1</v>
      </c>
      <c r="B7" s="0" t="n">
        <v>1</v>
      </c>
      <c r="C7" s="0" t="n">
        <v>3</v>
      </c>
      <c r="D7" s="0" t="n">
        <v>6</v>
      </c>
      <c r="E7" s="0" t="n">
        <v>7</v>
      </c>
      <c r="H7" s="0" t="n">
        <v>1</v>
      </c>
    </row>
    <row r="8" customFormat="false" ht="13.2" hidden="false" customHeight="false" outlineLevel="0" collapsed="false">
      <c r="A8" s="0" t="n">
        <v>2</v>
      </c>
      <c r="B8" s="0" t="n">
        <v>2</v>
      </c>
      <c r="C8" s="0" t="n">
        <v>1</v>
      </c>
      <c r="D8" s="0" t="n">
        <v>4</v>
      </c>
      <c r="E8" s="0" t="n">
        <v>4</v>
      </c>
      <c r="H8" s="0" t="n">
        <v>2</v>
      </c>
    </row>
    <row r="9" customFormat="false" ht="13.2" hidden="false" customHeight="false" outlineLevel="0" collapsed="false">
      <c r="A9" s="0" t="n">
        <v>1</v>
      </c>
      <c r="B9" s="0" t="n">
        <v>2</v>
      </c>
      <c r="C9" s="0" t="n">
        <v>1</v>
      </c>
      <c r="D9" s="0" t="n">
        <v>3</v>
      </c>
      <c r="E9" s="0" t="n">
        <v>1</v>
      </c>
      <c r="H9" s="0" t="s">
        <v>7</v>
      </c>
    </row>
    <row r="10" customFormat="false" ht="13.2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3</v>
      </c>
      <c r="E10" s="0" t="n">
        <v>2</v>
      </c>
      <c r="H10" s="0" t="n">
        <v>1</v>
      </c>
    </row>
    <row r="11" customFormat="false" ht="13.2" hidden="false" customHeight="false" outlineLevel="0" collapsed="false">
      <c r="A11" s="0" t="n">
        <v>1</v>
      </c>
      <c r="B11" s="0" t="n">
        <v>2</v>
      </c>
      <c r="C11" s="0" t="n">
        <v>1</v>
      </c>
      <c r="D11" s="0" t="n">
        <v>5</v>
      </c>
      <c r="E11" s="0" t="n">
        <v>7</v>
      </c>
      <c r="H11" s="0" t="n">
        <v>2</v>
      </c>
    </row>
    <row r="12" customFormat="false" ht="13.2" hidden="false" customHeight="false" outlineLevel="0" collapsed="false">
      <c r="A12" s="0" t="n">
        <v>1</v>
      </c>
      <c r="B12" s="0" t="n">
        <v>1</v>
      </c>
      <c r="C12" s="0" t="n">
        <v>2</v>
      </c>
      <c r="D12" s="0" t="n">
        <v>7</v>
      </c>
      <c r="E12" s="0" t="n">
        <v>6</v>
      </c>
      <c r="H12" s="0" t="n">
        <v>3</v>
      </c>
    </row>
    <row r="13" customFormat="false" ht="13.2" hidden="false" customHeight="false" outlineLevel="0" collapsed="false">
      <c r="A13" s="0" t="n">
        <v>1</v>
      </c>
      <c r="B13" s="0" t="n">
        <v>1</v>
      </c>
      <c r="C13" s="0" t="n">
        <v>3</v>
      </c>
      <c r="D13" s="0" t="n">
        <v>13</v>
      </c>
      <c r="E13" s="0" t="n">
        <v>17</v>
      </c>
      <c r="H13" s="0" t="s">
        <v>8</v>
      </c>
    </row>
    <row r="14" customFormat="false" ht="13.2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6</v>
      </c>
      <c r="E14" s="0" t="n">
        <v>6</v>
      </c>
      <c r="H14" s="0" t="s">
        <v>9</v>
      </c>
    </row>
    <row r="15" customFormat="false" ht="13.2" hidden="false" customHeight="false" outlineLevel="0" collapsed="false">
      <c r="A15" s="0" t="n">
        <v>2</v>
      </c>
      <c r="B15" s="0" t="n">
        <v>2</v>
      </c>
      <c r="C15" s="0" t="n">
        <v>1</v>
      </c>
      <c r="D15" s="0" t="n">
        <v>2</v>
      </c>
      <c r="E15" s="0" t="n">
        <v>2</v>
      </c>
      <c r="O15" s="1"/>
    </row>
    <row r="16" customFormat="false" ht="13.2" hidden="false" customHeight="false" outlineLevel="0" collapsed="false">
      <c r="A16" s="0" t="n">
        <v>2</v>
      </c>
      <c r="B16" s="0" t="n">
        <v>2</v>
      </c>
      <c r="C16" s="0" t="n">
        <v>3</v>
      </c>
      <c r="D16" s="0" t="n">
        <v>7</v>
      </c>
      <c r="E16" s="0" t="n">
        <v>7</v>
      </c>
      <c r="O16" s="1"/>
    </row>
    <row r="17" customFormat="false" ht="13.2" hidden="false" customHeight="false" outlineLevel="0" collapsed="false">
      <c r="A17" s="0" t="n">
        <v>1</v>
      </c>
      <c r="B17" s="0" t="n">
        <v>1</v>
      </c>
      <c r="C17" s="0" t="n">
        <v>2</v>
      </c>
      <c r="D17" s="0" t="n">
        <v>9</v>
      </c>
      <c r="E17" s="0" t="n">
        <v>11</v>
      </c>
      <c r="O17" s="1"/>
    </row>
    <row r="18" customFormat="false" ht="13.2" hidden="false" customHeight="false" outlineLevel="0" collapsed="false">
      <c r="A18" s="0" t="n">
        <v>2</v>
      </c>
      <c r="B18" s="0" t="n">
        <v>2</v>
      </c>
      <c r="C18" s="0" t="n">
        <v>3</v>
      </c>
      <c r="D18" s="0" t="n">
        <v>1</v>
      </c>
      <c r="E18" s="0" t="n">
        <v>0</v>
      </c>
      <c r="O18" s="1"/>
    </row>
    <row r="19" customFormat="false" ht="13.2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5</v>
      </c>
      <c r="E19" s="0" t="n">
        <v>5</v>
      </c>
      <c r="O19" s="1"/>
    </row>
    <row r="20" customFormat="false" ht="13.2" hidden="false" customHeight="false" outlineLevel="0" collapsed="false">
      <c r="A20" s="0" t="n">
        <v>1</v>
      </c>
      <c r="B20" s="0" t="n">
        <v>2</v>
      </c>
      <c r="C20" s="0" t="n">
        <v>2</v>
      </c>
      <c r="D20" s="0" t="n">
        <v>4</v>
      </c>
      <c r="E20" s="0" t="n">
        <v>3</v>
      </c>
      <c r="O20" s="1"/>
    </row>
    <row r="21" customFormat="false" ht="13.2" hidden="false" customHeight="false" outlineLevel="0" collapsed="false">
      <c r="A21" s="0" t="n">
        <v>1</v>
      </c>
      <c r="B21" s="0" t="n">
        <v>2</v>
      </c>
      <c r="C21" s="0" t="n">
        <v>2</v>
      </c>
      <c r="D21" s="0" t="n">
        <v>12</v>
      </c>
      <c r="E21" s="0" t="n">
        <v>13</v>
      </c>
    </row>
    <row r="22" customFormat="false" ht="13.2" hidden="false" customHeight="false" outlineLevel="0" collapsed="false">
      <c r="A22" s="0" t="n">
        <v>2</v>
      </c>
      <c r="B22" s="0" t="n">
        <v>2</v>
      </c>
      <c r="C22" s="0" t="n">
        <v>1</v>
      </c>
      <c r="D22" s="0" t="n">
        <v>4</v>
      </c>
      <c r="E22" s="0" t="n">
        <v>3</v>
      </c>
    </row>
    <row r="23" customFormat="false" ht="13.2" hidden="false" customHeight="false" outlineLevel="0" collapsed="false">
      <c r="A23" s="0" t="n">
        <v>1</v>
      </c>
      <c r="B23" s="0" t="n">
        <v>1</v>
      </c>
      <c r="C23" s="0" t="n">
        <v>3</v>
      </c>
      <c r="D23" s="0" t="n">
        <v>9</v>
      </c>
      <c r="E23" s="0" t="n">
        <v>7</v>
      </c>
    </row>
    <row r="24" customFormat="false" ht="13.2" hidden="false" customHeight="false" outlineLevel="0" collapsed="false">
      <c r="A24" s="0" t="n">
        <v>1</v>
      </c>
      <c r="B24" s="0" t="n">
        <v>1</v>
      </c>
      <c r="C24" s="0" t="n">
        <v>3</v>
      </c>
      <c r="D24" s="0" t="n">
        <v>3</v>
      </c>
      <c r="E24" s="0" t="n">
        <v>4</v>
      </c>
    </row>
    <row r="25" customFormat="false" ht="13.2" hidden="false" customHeight="false" outlineLevel="0" collapsed="false">
      <c r="A25" s="0" t="n">
        <v>2</v>
      </c>
      <c r="B25" s="0" t="n">
        <v>2</v>
      </c>
      <c r="C25" s="0" t="n">
        <v>3</v>
      </c>
      <c r="D25" s="0" t="n">
        <v>2</v>
      </c>
      <c r="E25" s="0" t="n">
        <v>3</v>
      </c>
    </row>
    <row r="26" customFormat="false" ht="13.2" hidden="false" customHeight="false" outlineLevel="0" collapsed="false">
      <c r="A26" s="0" t="n">
        <v>2</v>
      </c>
      <c r="B26" s="0" t="n">
        <v>2</v>
      </c>
      <c r="C26" s="0" t="n">
        <v>2</v>
      </c>
      <c r="D26" s="0" t="n">
        <v>5</v>
      </c>
      <c r="E26" s="0" t="n">
        <v>3</v>
      </c>
    </row>
    <row r="27" customFormat="false" ht="13.2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7</v>
      </c>
      <c r="E27" s="0" t="n">
        <v>9</v>
      </c>
    </row>
    <row r="28" customFormat="false" ht="13.2" hidden="false" customHeight="false" outlineLevel="0" collapsed="false">
      <c r="A28" s="0" t="n">
        <v>2</v>
      </c>
      <c r="B28" s="0" t="n">
        <v>2</v>
      </c>
      <c r="C28" s="0" t="n">
        <v>1</v>
      </c>
      <c r="D28" s="0" t="n">
        <v>7</v>
      </c>
      <c r="E28" s="0" t="n">
        <v>4</v>
      </c>
    </row>
    <row r="29" customFormat="false" ht="13.2" hidden="false" customHeight="false" outlineLevel="0" collapsed="false">
      <c r="A29" s="0" t="n">
        <v>1</v>
      </c>
      <c r="B29" s="0" t="n">
        <v>1</v>
      </c>
      <c r="C29" s="0" t="n">
        <v>2</v>
      </c>
      <c r="D29" s="0" t="n">
        <v>8</v>
      </c>
      <c r="E29" s="0" t="n">
        <v>7</v>
      </c>
    </row>
    <row r="30" customFormat="false" ht="13.2" hidden="false" customHeight="false" outlineLevel="0" collapsed="false">
      <c r="A30" s="0" t="n">
        <v>1</v>
      </c>
      <c r="B30" s="0" t="n">
        <v>1</v>
      </c>
      <c r="C30" s="0" t="n">
        <v>3</v>
      </c>
      <c r="D30" s="0" t="n">
        <v>6</v>
      </c>
      <c r="E30" s="0" t="n">
        <v>4</v>
      </c>
    </row>
    <row r="31" customFormat="false" ht="13.2" hidden="false" customHeight="false" outlineLevel="0" collapsed="false">
      <c r="A31" s="0" t="n">
        <v>2</v>
      </c>
      <c r="B31" s="0" t="n">
        <v>2</v>
      </c>
      <c r="C31" s="0" t="n">
        <v>3</v>
      </c>
      <c r="D31" s="0" t="n">
        <v>3</v>
      </c>
      <c r="E31" s="0" t="n">
        <v>4</v>
      </c>
    </row>
    <row r="32" customFormat="false" ht="13.2" hidden="false" customHeight="false" outlineLevel="0" collapsed="false">
      <c r="A32" s="0" t="n">
        <v>2</v>
      </c>
      <c r="B32" s="0" t="n">
        <v>1</v>
      </c>
      <c r="C32" s="0" t="n">
        <v>2</v>
      </c>
      <c r="D32" s="0" t="n">
        <v>10</v>
      </c>
      <c r="E32" s="0" t="n">
        <v>6</v>
      </c>
    </row>
    <row r="33" customFormat="false" ht="13.2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8</v>
      </c>
      <c r="E33" s="0" t="n">
        <v>7</v>
      </c>
    </row>
    <row r="34" customFormat="false" ht="13.2" hidden="false" customHeight="false" outlineLevel="0" collapsed="false">
      <c r="A34" s="0" t="n">
        <v>2</v>
      </c>
      <c r="B34" s="0" t="n">
        <v>1</v>
      </c>
      <c r="C34" s="0" t="n">
        <v>2</v>
      </c>
      <c r="D34" s="0" t="n">
        <v>4</v>
      </c>
      <c r="E34" s="0" t="n">
        <v>4</v>
      </c>
    </row>
    <row r="35" customFormat="false" ht="13.2" hidden="false" customHeight="false" outlineLevel="0" collapsed="false">
      <c r="A35" s="0" t="n">
        <v>1</v>
      </c>
      <c r="B35" s="0" t="n">
        <v>2</v>
      </c>
      <c r="C35" s="0" t="n">
        <v>2</v>
      </c>
      <c r="D35" s="0" t="n">
        <v>5</v>
      </c>
      <c r="E35" s="0" t="n">
        <v>5</v>
      </c>
    </row>
    <row r="36" customFormat="false" ht="13.2" hidden="false" customHeight="false" outlineLevel="0" collapsed="false">
      <c r="A36" s="0" t="n">
        <v>1</v>
      </c>
      <c r="B36" s="0" t="n">
        <v>1</v>
      </c>
      <c r="C36" s="0" t="n">
        <v>3</v>
      </c>
      <c r="D36" s="0" t="n">
        <v>3</v>
      </c>
      <c r="E36" s="0" t="n">
        <v>1</v>
      </c>
    </row>
    <row r="37" customFormat="false" ht="13.2" hidden="false" customHeight="false" outlineLevel="0" collapsed="false">
      <c r="A37" s="0" t="n">
        <v>2</v>
      </c>
      <c r="B37" s="0" t="n">
        <v>2</v>
      </c>
      <c r="C37" s="0" t="n">
        <v>1</v>
      </c>
      <c r="D37" s="0" t="n">
        <v>11</v>
      </c>
      <c r="E37" s="0" t="n">
        <v>9</v>
      </c>
    </row>
    <row r="38" customFormat="false" ht="13.2" hidden="false" customHeight="false" outlineLevel="0" collapsed="false">
      <c r="A38" s="0" t="n">
        <v>1</v>
      </c>
      <c r="B38" s="0" t="n">
        <v>1</v>
      </c>
      <c r="C38" s="0" t="n">
        <v>3</v>
      </c>
      <c r="D38" s="0" t="n">
        <v>9</v>
      </c>
      <c r="E38" s="0" t="n">
        <v>11</v>
      </c>
    </row>
    <row r="39" customFormat="false" ht="13.2" hidden="false" customHeight="false" outlineLevel="0" collapsed="false">
      <c r="A39" s="0" t="n">
        <v>1</v>
      </c>
      <c r="B39" s="0" t="n">
        <v>2</v>
      </c>
      <c r="C39" s="0" t="n">
        <v>1</v>
      </c>
      <c r="D39" s="0" t="n">
        <v>6</v>
      </c>
      <c r="E39" s="0" t="n">
        <v>8</v>
      </c>
    </row>
    <row r="40" customFormat="false" ht="13.2" hidden="false" customHeight="false" outlineLevel="0" collapsed="false">
      <c r="A40" s="0" t="n">
        <v>2</v>
      </c>
      <c r="B40" s="0" t="n">
        <v>2</v>
      </c>
      <c r="C40" s="0" t="n">
        <v>3</v>
      </c>
      <c r="D40" s="0" t="n">
        <v>2</v>
      </c>
      <c r="E40" s="0" t="n">
        <v>0</v>
      </c>
    </row>
    <row r="41" customFormat="false" ht="13.2" hidden="false" customHeight="false" outlineLevel="0" collapsed="false">
      <c r="A41" s="0" t="n">
        <v>1</v>
      </c>
      <c r="B41" s="0" t="n">
        <v>1</v>
      </c>
      <c r="C41" s="0" t="n">
        <v>2</v>
      </c>
      <c r="D41" s="0" t="n">
        <v>5</v>
      </c>
      <c r="E41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7.4" zeroHeight="false" outlineLevelRow="0" outlineLevelCol="0"/>
  <cols>
    <col collapsed="false" customWidth="true" hidden="false" outlineLevel="0" max="1" min="1" style="2" width="24.43"/>
    <col collapsed="false" customWidth="true" hidden="false" outlineLevel="0" max="2" min="2" style="2" width="14.55"/>
    <col collapsed="false" customWidth="true" hidden="false" outlineLevel="0" max="3" min="3" style="2" width="19.1"/>
    <col collapsed="false" customWidth="true" hidden="false" outlineLevel="0" max="4" min="4" style="2" width="20.43"/>
    <col collapsed="false" customWidth="true" hidden="false" outlineLevel="0" max="5" min="5" style="2" width="21.55"/>
    <col collapsed="false" customWidth="false" hidden="false" outlineLevel="0" max="257" min="6" style="2" width="11.55"/>
  </cols>
  <sheetData>
    <row r="1" customFormat="false" ht="17.4" hidden="false" customHeight="false" outlineLevel="0" collapsed="false">
      <c r="A1" s="2" t="s">
        <v>10</v>
      </c>
      <c r="B1" s="2" t="n">
        <v>40</v>
      </c>
    </row>
    <row r="2" customFormat="false" ht="34.8" hidden="false" customHeight="false" outlineLevel="0" collapsed="false">
      <c r="B2" s="2" t="s">
        <v>11</v>
      </c>
      <c r="C2" s="2" t="s">
        <v>12</v>
      </c>
      <c r="D2" s="3" t="s">
        <v>13</v>
      </c>
      <c r="E2" s="3" t="s">
        <v>14</v>
      </c>
      <c r="G2" s="2" t="s">
        <v>15</v>
      </c>
    </row>
    <row r="3" customFormat="false" ht="17.4" hidden="false" customHeight="false" outlineLevel="0" collapsed="false">
      <c r="A3" s="2" t="s">
        <v>16</v>
      </c>
      <c r="B3" s="2" t="n">
        <f aca="false" t="array" ref="B3:B4">FREQUENCY(rola_cola!A2:A41,G3)</f>
        <v>24</v>
      </c>
      <c r="C3" s="4" t="n">
        <f aca="false">B3/$B$1</f>
        <v>0.6</v>
      </c>
      <c r="D3" s="4" t="n">
        <f aca="false">B3/$B$5</f>
        <v>0.6</v>
      </c>
      <c r="E3" s="4" t="n">
        <f aca="false">D3</f>
        <v>0.6</v>
      </c>
      <c r="G3" s="2" t="n">
        <v>1</v>
      </c>
      <c r="H3" s="2" t="s">
        <v>16</v>
      </c>
    </row>
    <row r="4" customFormat="false" ht="17.4" hidden="false" customHeight="false" outlineLevel="0" collapsed="false">
      <c r="A4" s="2" t="s">
        <v>17</v>
      </c>
      <c r="B4" s="2" t="n">
        <v>16</v>
      </c>
      <c r="C4" s="4" t="n">
        <f aca="false">B4/$B$1</f>
        <v>0.4</v>
      </c>
      <c r="D4" s="4" t="n">
        <f aca="false">B4/$B$5</f>
        <v>0.4</v>
      </c>
      <c r="E4" s="4" t="n">
        <f aca="false">E3+D4</f>
        <v>1</v>
      </c>
      <c r="G4" s="2" t="n">
        <v>2</v>
      </c>
      <c r="H4" s="2" t="s">
        <v>17</v>
      </c>
    </row>
    <row r="5" customFormat="false" ht="17.4" hidden="false" customHeight="false" outlineLevel="0" collapsed="false">
      <c r="A5" s="2" t="s">
        <v>18</v>
      </c>
      <c r="B5" s="2" t="n">
        <f aca="false">SUM(B3:B4)</f>
        <v>40</v>
      </c>
      <c r="C5" s="4" t="n">
        <f aca="false">SUM(C3:C4)</f>
        <v>1</v>
      </c>
      <c r="D5" s="4" t="n">
        <f aca="false">B5/$B$5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9.1015625" defaultRowHeight="17.4" zeroHeight="false" outlineLevelRow="0" outlineLevelCol="0"/>
  <cols>
    <col collapsed="false" customWidth="true" hidden="false" outlineLevel="0" max="1" min="1" style="2" width="15.43"/>
    <col collapsed="false" customWidth="true" hidden="false" outlineLevel="0" max="2" min="2" style="2" width="16.43"/>
    <col collapsed="false" customWidth="true" hidden="false" outlineLevel="0" max="3" min="3" style="2" width="16.66"/>
    <col collapsed="false" customWidth="true" hidden="false" outlineLevel="0" max="4" min="4" style="2" width="28.43"/>
    <col collapsed="false" customWidth="true" hidden="false" outlineLevel="0" max="5" min="5" style="2" width="16.55"/>
    <col collapsed="false" customWidth="true" hidden="false" outlineLevel="0" max="6" min="6" style="2" width="26.1"/>
    <col collapsed="false" customWidth="true" hidden="false" outlineLevel="0" max="7" min="7" style="2" width="12.32"/>
    <col collapsed="false" customWidth="true" hidden="false" outlineLevel="0" max="8" min="8" style="2" width="12.1"/>
    <col collapsed="false" customWidth="false" hidden="false" outlineLevel="0" max="257" min="9" style="2" width="9.1"/>
  </cols>
  <sheetData>
    <row r="1" customFormat="false" ht="17.4" hidden="false" customHeight="false" outlineLevel="0" collapsed="false">
      <c r="A1" s="5" t="s">
        <v>10</v>
      </c>
      <c r="B1" s="2" t="n">
        <v>40</v>
      </c>
    </row>
    <row r="3" customFormat="false" ht="17.4" hidden="false" customHeight="false" outlineLevel="0" collapsed="false">
      <c r="A3" s="6" t="s">
        <v>19</v>
      </c>
    </row>
    <row r="4" customFormat="false" ht="34.8" hidden="false" customHeight="false" outlineLevel="0" collapsed="false">
      <c r="A4" s="2" t="s">
        <v>20</v>
      </c>
      <c r="B4" s="2" t="s">
        <v>11</v>
      </c>
      <c r="C4" s="2" t="s">
        <v>12</v>
      </c>
      <c r="D4" s="3" t="s">
        <v>13</v>
      </c>
      <c r="E4" s="3" t="s">
        <v>14</v>
      </c>
    </row>
    <row r="5" customFormat="false" ht="17.4" hidden="false" customHeight="false" outlineLevel="0" collapsed="false">
      <c r="A5" s="2" t="n">
        <v>1</v>
      </c>
      <c r="B5" s="2" t="n">
        <f aca="false" t="array" ref="B5:B17">FREQUENCY(rola_cola!D2:D41,A5:A17)</f>
        <v>1</v>
      </c>
      <c r="C5" s="4" t="n">
        <f aca="false">B5/$B$1</f>
        <v>0.025</v>
      </c>
      <c r="D5" s="4" t="n">
        <f aca="false">B5/$B$18</f>
        <v>0.025</v>
      </c>
      <c r="E5" s="4" t="n">
        <f aca="false">D5</f>
        <v>0.025</v>
      </c>
      <c r="M5" s="2" t="n">
        <f aca="false">KURT(rola_cola!D2:D41)</f>
        <v>-0.375476484368852</v>
      </c>
      <c r="N5" s="2" t="s">
        <v>21</v>
      </c>
      <c r="P5" s="2" t="s">
        <v>22</v>
      </c>
    </row>
    <row r="6" customFormat="false" ht="17.4" hidden="false" customHeight="false" outlineLevel="0" collapsed="false">
      <c r="A6" s="2" t="n">
        <v>2</v>
      </c>
      <c r="B6" s="2" t="n">
        <v>4</v>
      </c>
      <c r="C6" s="4" t="n">
        <f aca="false">B6/$B$1</f>
        <v>0.1</v>
      </c>
      <c r="D6" s="4" t="n">
        <f aca="false">B6/$B$18</f>
        <v>0.1</v>
      </c>
      <c r="E6" s="4" t="n">
        <f aca="false">D6+E5</f>
        <v>0.125</v>
      </c>
      <c r="M6" s="2" t="n">
        <f aca="false">SKEW(rola_cola!D2:D41)</f>
        <v>0.504256136656941</v>
      </c>
      <c r="N6" s="2" t="s">
        <v>23</v>
      </c>
      <c r="P6" s="2" t="s">
        <v>24</v>
      </c>
    </row>
    <row r="7" customFormat="false" ht="17.4" hidden="false" customHeight="false" outlineLevel="0" collapsed="false">
      <c r="A7" s="2" t="n">
        <v>3</v>
      </c>
      <c r="B7" s="2" t="n">
        <v>5</v>
      </c>
      <c r="C7" s="4" t="n">
        <f aca="false">B7/$B$1</f>
        <v>0.125</v>
      </c>
      <c r="D7" s="4" t="n">
        <f aca="false">B7/$B$18</f>
        <v>0.125</v>
      </c>
      <c r="E7" s="4" t="n">
        <f aca="false">D7+E6</f>
        <v>0.25</v>
      </c>
    </row>
    <row r="8" customFormat="false" ht="17.4" hidden="false" customHeight="false" outlineLevel="0" collapsed="false">
      <c r="A8" s="2" t="n">
        <v>4</v>
      </c>
      <c r="B8" s="2" t="n">
        <v>5</v>
      </c>
      <c r="C8" s="4" t="n">
        <f aca="false">B8/$B$1</f>
        <v>0.125</v>
      </c>
      <c r="D8" s="4" t="n">
        <f aca="false">B8/$B$18</f>
        <v>0.125</v>
      </c>
      <c r="E8" s="4" t="n">
        <f aca="false">D8+E7</f>
        <v>0.375</v>
      </c>
    </row>
    <row r="9" customFormat="false" ht="17.4" hidden="false" customHeight="false" outlineLevel="0" collapsed="false">
      <c r="A9" s="2" t="n">
        <v>5</v>
      </c>
      <c r="B9" s="2" t="n">
        <v>5</v>
      </c>
      <c r="C9" s="4" t="n">
        <f aca="false">B9/$B$1</f>
        <v>0.125</v>
      </c>
      <c r="D9" s="4" t="n">
        <f aca="false">B9/$B$18</f>
        <v>0.125</v>
      </c>
      <c r="E9" s="4" t="n">
        <f aca="false">D9+E8</f>
        <v>0.5</v>
      </c>
    </row>
    <row r="10" customFormat="false" ht="17.4" hidden="false" customHeight="false" outlineLevel="0" collapsed="false">
      <c r="A10" s="2" t="n">
        <v>6</v>
      </c>
      <c r="B10" s="2" t="n">
        <v>4</v>
      </c>
      <c r="C10" s="4" t="n">
        <f aca="false">B10/$B$1</f>
        <v>0.1</v>
      </c>
      <c r="D10" s="4" t="n">
        <f aca="false">B10/$B$18</f>
        <v>0.1</v>
      </c>
      <c r="E10" s="4" t="n">
        <f aca="false">D10+E9</f>
        <v>0.6</v>
      </c>
    </row>
    <row r="11" customFormat="false" ht="17.4" hidden="false" customHeight="false" outlineLevel="0" collapsed="false">
      <c r="A11" s="2" t="n">
        <v>7</v>
      </c>
      <c r="B11" s="2" t="n">
        <v>5</v>
      </c>
      <c r="C11" s="4" t="n">
        <f aca="false">B11/$B$1</f>
        <v>0.125</v>
      </c>
      <c r="D11" s="4" t="n">
        <f aca="false">B11/$B$18</f>
        <v>0.125</v>
      </c>
      <c r="E11" s="4" t="n">
        <f aca="false">D11+E10</f>
        <v>0.725</v>
      </c>
    </row>
    <row r="12" customFormat="false" ht="17.4" hidden="false" customHeight="false" outlineLevel="0" collapsed="false">
      <c r="A12" s="2" t="n">
        <v>8</v>
      </c>
      <c r="B12" s="2" t="n">
        <v>3</v>
      </c>
      <c r="C12" s="4" t="n">
        <f aca="false">B12/$B$1</f>
        <v>0.075</v>
      </c>
      <c r="D12" s="4" t="n">
        <f aca="false">B12/$B$18</f>
        <v>0.075</v>
      </c>
      <c r="E12" s="4" t="n">
        <f aca="false">D12+E11</f>
        <v>0.8</v>
      </c>
    </row>
    <row r="13" customFormat="false" ht="18" hidden="false" customHeight="false" outlineLevel="0" collapsed="false">
      <c r="A13" s="2" t="n">
        <v>9</v>
      </c>
      <c r="B13" s="2" t="n">
        <v>3</v>
      </c>
      <c r="C13" s="4" t="n">
        <f aca="false">B13/$B$1</f>
        <v>0.075</v>
      </c>
      <c r="D13" s="4" t="n">
        <f aca="false">B13/$B$18</f>
        <v>0.075</v>
      </c>
      <c r="E13" s="4" t="n">
        <f aca="false">D13+E12</f>
        <v>0.875</v>
      </c>
    </row>
    <row r="14" customFormat="false" ht="17.4" hidden="false" customHeight="false" outlineLevel="0" collapsed="false">
      <c r="A14" s="2" t="n">
        <v>10</v>
      </c>
      <c r="B14" s="2" t="n">
        <v>2</v>
      </c>
      <c r="C14" s="4" t="n">
        <f aca="false">B14/$B$1</f>
        <v>0.05</v>
      </c>
      <c r="D14" s="4" t="n">
        <f aca="false">B14/$B$18</f>
        <v>0.05</v>
      </c>
      <c r="E14" s="4" t="n">
        <f aca="false">D14+E13</f>
        <v>0.925</v>
      </c>
      <c r="O14" s="7" t="s">
        <v>25</v>
      </c>
      <c r="P14" s="7" t="s">
        <v>26</v>
      </c>
    </row>
    <row r="15" customFormat="false" ht="17.4" hidden="false" customHeight="false" outlineLevel="0" collapsed="false">
      <c r="A15" s="2" t="n">
        <v>11</v>
      </c>
      <c r="B15" s="2" t="n">
        <v>1</v>
      </c>
      <c r="C15" s="4" t="n">
        <f aca="false">B15/$B$1</f>
        <v>0.025</v>
      </c>
      <c r="D15" s="4" t="n">
        <f aca="false">B15/$B$18</f>
        <v>0.025</v>
      </c>
      <c r="E15" s="4" t="n">
        <f aca="false">D15+E14</f>
        <v>0.95</v>
      </c>
      <c r="O15" s="8" t="n">
        <v>1</v>
      </c>
      <c r="P15" s="9" t="n">
        <v>1</v>
      </c>
    </row>
    <row r="16" customFormat="false" ht="17.4" hidden="false" customHeight="false" outlineLevel="0" collapsed="false">
      <c r="A16" s="2" t="n">
        <v>12</v>
      </c>
      <c r="B16" s="2" t="n">
        <v>1</v>
      </c>
      <c r="C16" s="4" t="n">
        <f aca="false">B16/$B$1</f>
        <v>0.025</v>
      </c>
      <c r="D16" s="4" t="n">
        <f aca="false">B16/$B$18</f>
        <v>0.025</v>
      </c>
      <c r="E16" s="4" t="n">
        <f aca="false">D16+E15</f>
        <v>0.975</v>
      </c>
      <c r="O16" s="8" t="n">
        <v>3</v>
      </c>
      <c r="P16" s="9" t="n">
        <v>9</v>
      </c>
    </row>
    <row r="17" customFormat="false" ht="17.4" hidden="false" customHeight="false" outlineLevel="0" collapsed="false">
      <c r="A17" s="2" t="n">
        <v>13</v>
      </c>
      <c r="B17" s="2" t="n">
        <v>1</v>
      </c>
      <c r="C17" s="4" t="n">
        <f aca="false">B17/$B$1</f>
        <v>0.025</v>
      </c>
      <c r="D17" s="4" t="n">
        <f aca="false">B17/$B$18</f>
        <v>0.025</v>
      </c>
      <c r="E17" s="4" t="n">
        <f aca="false">D17+E16</f>
        <v>1</v>
      </c>
      <c r="O17" s="8" t="n">
        <v>5</v>
      </c>
      <c r="P17" s="9" t="n">
        <v>10</v>
      </c>
    </row>
    <row r="18" customFormat="false" ht="17.4" hidden="false" customHeight="false" outlineLevel="0" collapsed="false">
      <c r="A18" s="2" t="s">
        <v>18</v>
      </c>
      <c r="B18" s="2" t="n">
        <f aca="false">SUM(B5:B17)</f>
        <v>40</v>
      </c>
      <c r="C18" s="4" t="n">
        <f aca="false">B18/$B$1</f>
        <v>1</v>
      </c>
      <c r="D18" s="4" t="n">
        <f aca="false">B18/$B$18</f>
        <v>1</v>
      </c>
      <c r="E18" s="0"/>
      <c r="O18" s="8" t="n">
        <v>7</v>
      </c>
      <c r="P18" s="9" t="n">
        <v>9</v>
      </c>
    </row>
    <row r="19" customFormat="false" ht="17.4" hidden="false" customHeight="false" outlineLevel="0" collapsed="false">
      <c r="O19" s="8" t="n">
        <v>9</v>
      </c>
      <c r="P19" s="9" t="n">
        <v>6</v>
      </c>
    </row>
    <row r="20" customFormat="false" ht="17.4" hidden="false" customHeight="false" outlineLevel="0" collapsed="false">
      <c r="A20" s="2" t="s">
        <v>27</v>
      </c>
      <c r="C20" s="2" t="s">
        <v>28</v>
      </c>
      <c r="O20" s="8" t="n">
        <v>11</v>
      </c>
      <c r="P20" s="9" t="n">
        <v>3</v>
      </c>
    </row>
    <row r="21" customFormat="false" ht="18" hidden="false" customHeight="false" outlineLevel="0" collapsed="false">
      <c r="A21" s="2" t="s">
        <v>29</v>
      </c>
      <c r="B21" s="2" t="s">
        <v>30</v>
      </c>
      <c r="C21" s="2" t="s">
        <v>11</v>
      </c>
      <c r="D21" s="2" t="s">
        <v>12</v>
      </c>
      <c r="O21" s="10" t="s">
        <v>31</v>
      </c>
      <c r="P21" s="10" t="n">
        <v>2</v>
      </c>
    </row>
    <row r="22" customFormat="false" ht="17.4" hidden="false" customHeight="false" outlineLevel="0" collapsed="false">
      <c r="A22" s="2" t="n">
        <v>0</v>
      </c>
      <c r="B22" s="2" t="n">
        <v>1</v>
      </c>
      <c r="C22" s="2" t="n">
        <f aca="false" t="array" ref="C22:C28">FREQUENCY(rola_cola!D2:D41,B22:B27)</f>
        <v>1</v>
      </c>
      <c r="D22" s="11" t="n">
        <f aca="false">C22/$C$29</f>
        <v>0.025</v>
      </c>
      <c r="F22" s="2" t="s">
        <v>32</v>
      </c>
      <c r="G22" s="2" t="n">
        <f aca="false">MIN(rola_cola!$D$2:$D$41)</f>
        <v>1</v>
      </c>
    </row>
    <row r="23" customFormat="false" ht="17.4" hidden="false" customHeight="false" outlineLevel="0" collapsed="false">
      <c r="A23" s="2" t="n">
        <v>2</v>
      </c>
      <c r="B23" s="2" t="n">
        <v>3</v>
      </c>
      <c r="C23" s="2" t="n">
        <v>9</v>
      </c>
      <c r="D23" s="11" t="n">
        <f aca="false">C23/$C$29</f>
        <v>0.225</v>
      </c>
      <c r="F23" s="2" t="s">
        <v>33</v>
      </c>
      <c r="G23" s="2" t="n">
        <f aca="false">MAX(rola_cola!$D$2:$D$41)</f>
        <v>13</v>
      </c>
    </row>
    <row r="24" customFormat="false" ht="17.4" hidden="false" customHeight="false" outlineLevel="0" collapsed="false">
      <c r="A24" s="2" t="n">
        <v>4</v>
      </c>
      <c r="B24" s="2" t="n">
        <v>5</v>
      </c>
      <c r="C24" s="2" t="n">
        <v>10</v>
      </c>
      <c r="D24" s="11" t="n">
        <f aca="false">C24/$C$29</f>
        <v>0.25</v>
      </c>
      <c r="F24" s="2" t="s">
        <v>34</v>
      </c>
      <c r="G24" s="2" t="n">
        <f aca="false">MODE(rola_cola!$D$2:$D$41)</f>
        <v>3</v>
      </c>
    </row>
    <row r="25" customFormat="false" ht="17.4" hidden="false" customHeight="false" outlineLevel="0" collapsed="false">
      <c r="A25" s="2" t="n">
        <v>6</v>
      </c>
      <c r="B25" s="2" t="n">
        <v>7</v>
      </c>
      <c r="C25" s="2" t="n">
        <v>9</v>
      </c>
      <c r="D25" s="11" t="n">
        <f aca="false">C25/$C$29</f>
        <v>0.225</v>
      </c>
      <c r="F25" s="2" t="s">
        <v>35</v>
      </c>
      <c r="G25" s="2" t="n">
        <f aca="false">PERCENTILE(rola_cola!$D$2:$D$41,0.5)</f>
        <v>5.5</v>
      </c>
    </row>
    <row r="26" customFormat="false" ht="17.4" hidden="false" customHeight="false" outlineLevel="0" collapsed="false">
      <c r="A26" s="2" t="n">
        <v>8</v>
      </c>
      <c r="B26" s="2" t="n">
        <v>9</v>
      </c>
      <c r="C26" s="2" t="n">
        <v>6</v>
      </c>
      <c r="D26" s="11" t="n">
        <f aca="false">C26/$C$29</f>
        <v>0.15</v>
      </c>
      <c r="F26" s="2" t="s">
        <v>36</v>
      </c>
      <c r="G26" s="2" t="n">
        <f aca="false">AVERAGE(rola_cola!$D$2:$D$41)</f>
        <v>5.875</v>
      </c>
    </row>
    <row r="27" customFormat="false" ht="17.4" hidden="false" customHeight="false" outlineLevel="0" collapsed="false">
      <c r="A27" s="2" t="n">
        <v>10</v>
      </c>
      <c r="B27" s="2" t="n">
        <v>11</v>
      </c>
      <c r="C27" s="2" t="n">
        <v>3</v>
      </c>
      <c r="D27" s="11" t="n">
        <f aca="false">C27/$C$29</f>
        <v>0.075</v>
      </c>
      <c r="F27" s="2" t="s">
        <v>37</v>
      </c>
      <c r="G27" s="2" t="n">
        <f aca="false">VAR(rola_cola!$D$2:$D$41)</f>
        <v>8.8301282051282</v>
      </c>
    </row>
    <row r="28" customFormat="false" ht="17.4" hidden="false" customHeight="false" outlineLevel="0" collapsed="false">
      <c r="A28" s="2" t="n">
        <v>12</v>
      </c>
      <c r="B28" s="2" t="n">
        <v>13</v>
      </c>
      <c r="C28" s="2" t="n">
        <v>2</v>
      </c>
      <c r="D28" s="11" t="n">
        <f aca="false">C28/$C$29</f>
        <v>0.05</v>
      </c>
      <c r="F28" s="2" t="s">
        <v>38</v>
      </c>
      <c r="G28" s="2" t="n">
        <f aca="false">STDEV(rola_cola!$D$2:$D$41)</f>
        <v>2.97155316377281</v>
      </c>
    </row>
    <row r="29" customFormat="false" ht="17.4" hidden="false" customHeight="false" outlineLevel="0" collapsed="false">
      <c r="C29" s="2" t="n">
        <f aca="false">SUM(C22:C28)</f>
        <v>40</v>
      </c>
      <c r="F29" s="2" t="s">
        <v>39</v>
      </c>
      <c r="G29" s="2" t="n">
        <f aca="false">PERCENTILE(rola_cola!$D$2:$D$41,0.25)</f>
        <v>3.75</v>
      </c>
    </row>
    <row r="30" customFormat="false" ht="17.4" hidden="false" customHeight="false" outlineLevel="0" collapsed="false">
      <c r="F30" s="2" t="s">
        <v>40</v>
      </c>
      <c r="G30" s="2" t="n">
        <f aca="false">PERCENTILE(rola_cola!$D$2:$D$41,0.75)</f>
        <v>8</v>
      </c>
    </row>
    <row r="31" customFormat="false" ht="17.4" hidden="false" customHeight="false" outlineLevel="0" collapsed="false">
      <c r="F31" s="2" t="s">
        <v>41</v>
      </c>
      <c r="G31" s="2" t="n">
        <f aca="false">G30-G29</f>
        <v>4.25</v>
      </c>
    </row>
    <row r="33" customFormat="false" ht="17.4" hidden="false" customHeight="false" outlineLevel="0" collapsed="false">
      <c r="A33" s="2" t="s">
        <v>42</v>
      </c>
      <c r="C33" s="2" t="s">
        <v>43</v>
      </c>
    </row>
    <row r="34" customFormat="false" ht="17.4" hidden="false" customHeight="false" outlineLevel="0" collapsed="false">
      <c r="A34" s="12" t="s">
        <v>44</v>
      </c>
    </row>
    <row r="35" customFormat="false" ht="17.4" hidden="false" customHeight="false" outlineLevel="0" collapsed="false">
      <c r="A35" s="2" t="s">
        <v>26</v>
      </c>
      <c r="B35" s="2" t="s">
        <v>45</v>
      </c>
      <c r="C35" s="2" t="s">
        <v>46</v>
      </c>
    </row>
    <row r="36" customFormat="false" ht="17.4" hidden="false" customHeight="false" outlineLevel="0" collapsed="false">
      <c r="A36" s="2" t="n">
        <v>1</v>
      </c>
      <c r="B36" s="2" t="n">
        <v>0</v>
      </c>
      <c r="C36" s="2" t="s">
        <v>47</v>
      </c>
    </row>
    <row r="37" customFormat="false" ht="17.4" hidden="false" customHeight="false" outlineLevel="0" collapsed="false">
      <c r="A37" s="2" t="n">
        <v>9</v>
      </c>
      <c r="B37" s="2" t="n">
        <v>0</v>
      </c>
      <c r="C37" s="2" t="s">
        <v>48</v>
      </c>
    </row>
    <row r="38" customFormat="false" ht="17.4" hidden="false" customHeight="false" outlineLevel="0" collapsed="false">
      <c r="A38" s="2" t="n">
        <v>10</v>
      </c>
      <c r="B38" s="2" t="n">
        <v>0</v>
      </c>
      <c r="C38" s="2" t="s">
        <v>49</v>
      </c>
    </row>
    <row r="39" customFormat="false" ht="17.4" hidden="false" customHeight="false" outlineLevel="0" collapsed="false">
      <c r="A39" s="2" t="n">
        <v>9</v>
      </c>
      <c r="B39" s="2" t="n">
        <v>0</v>
      </c>
      <c r="C39" s="2" t="s">
        <v>50</v>
      </c>
    </row>
    <row r="40" customFormat="false" ht="17.4" hidden="false" customHeight="false" outlineLevel="0" collapsed="false">
      <c r="A40" s="2" t="n">
        <v>6</v>
      </c>
      <c r="B40" s="2" t="n">
        <v>0</v>
      </c>
      <c r="C40" s="2" t="s">
        <v>51</v>
      </c>
    </row>
    <row r="41" customFormat="false" ht="17.4" hidden="false" customHeight="false" outlineLevel="0" collapsed="false">
      <c r="A41" s="2" t="n">
        <v>3</v>
      </c>
      <c r="B41" s="2" t="n">
        <v>1</v>
      </c>
      <c r="C41" s="2" t="s">
        <v>52</v>
      </c>
    </row>
    <row r="42" customFormat="false" ht="17.4" hidden="false" customHeight="false" outlineLevel="0" collapsed="false">
      <c r="A42" s="2" t="n">
        <v>2</v>
      </c>
      <c r="B42" s="2" t="n">
        <v>1</v>
      </c>
      <c r="C42" s="2" t="s">
        <v>53</v>
      </c>
    </row>
    <row r="44" customFormat="false" ht="17.4" hidden="false" customHeight="false" outlineLevel="0" collapsed="false">
      <c r="B44" s="2" t="s">
        <v>54</v>
      </c>
      <c r="D44" s="2" t="s">
        <v>55</v>
      </c>
    </row>
    <row r="45" customFormat="false" ht="17.4" hidden="false" customHeight="false" outlineLevel="0" collapsed="false">
      <c r="B45" s="2" t="s">
        <v>56</v>
      </c>
      <c r="D45" s="2" t="s">
        <v>57</v>
      </c>
    </row>
    <row r="46" customFormat="false" ht="17.4" hidden="false" customHeight="false" outlineLevel="0" collapsed="false">
      <c r="D46" s="13" t="s">
        <v>58</v>
      </c>
    </row>
    <row r="47" customFormat="false" ht="17.4" hidden="false" customHeight="false" outlineLevel="0" collapsed="false">
      <c r="D47" s="13"/>
    </row>
    <row r="48" customFormat="false" ht="17.4" hidden="false" customHeight="false" outlineLevel="0" collapsed="false">
      <c r="D48" s="13" t="s">
        <v>59</v>
      </c>
    </row>
    <row r="49" customFormat="false" ht="17.4" hidden="false" customHeight="false" outlineLevel="0" collapsed="false">
      <c r="F49" s="2" t="s">
        <v>60</v>
      </c>
      <c r="G49" s="2" t="s">
        <v>61</v>
      </c>
    </row>
    <row r="50" customFormat="false" ht="17.4" hidden="false" customHeight="false" outlineLevel="0" collapsed="false">
      <c r="A50" s="2" t="n">
        <v>1</v>
      </c>
      <c r="D50" s="2" t="s">
        <v>32</v>
      </c>
      <c r="E50" s="2" t="n">
        <f aca="false">MIN($A$50:$A$89)</f>
        <v>1</v>
      </c>
    </row>
    <row r="51" customFormat="false" ht="17.4" hidden="false" customHeight="false" outlineLevel="0" collapsed="false">
      <c r="A51" s="2" t="n">
        <v>2</v>
      </c>
      <c r="D51" s="2" t="s">
        <v>62</v>
      </c>
      <c r="E51" s="2" t="n">
        <f aca="false">AVERAGE(A59:A60)</f>
        <v>3.5</v>
      </c>
      <c r="F51" s="2" t="n">
        <f aca="false">COUNT(rola_cola!$D$2:$D$41)*G51</f>
        <v>10</v>
      </c>
      <c r="G51" s="2" t="n">
        <v>0.25</v>
      </c>
    </row>
    <row r="52" customFormat="false" ht="17.4" hidden="false" customHeight="false" outlineLevel="0" collapsed="false">
      <c r="A52" s="2" t="n">
        <v>2</v>
      </c>
      <c r="D52" s="2" t="s">
        <v>35</v>
      </c>
      <c r="E52" s="2" t="n">
        <f aca="false">MEDIAN($A$50:$A$89)</f>
        <v>5.5</v>
      </c>
    </row>
    <row r="53" customFormat="false" ht="17.4" hidden="false" customHeight="false" outlineLevel="0" collapsed="false">
      <c r="A53" s="2" t="n">
        <v>2</v>
      </c>
      <c r="D53" s="2" t="s">
        <v>63</v>
      </c>
      <c r="E53" s="2" t="n">
        <f aca="false">AVERAGE(A79:A80)</f>
        <v>8</v>
      </c>
      <c r="F53" s="2" t="n">
        <f aca="false">COUNT(rola_cola!$D$2:$D$41)*G53</f>
        <v>30</v>
      </c>
      <c r="G53" s="2" t="n">
        <v>0.75</v>
      </c>
    </row>
    <row r="54" customFormat="false" ht="17.4" hidden="false" customHeight="false" outlineLevel="0" collapsed="false">
      <c r="A54" s="2" t="n">
        <v>2</v>
      </c>
      <c r="D54" s="2" t="s">
        <v>33</v>
      </c>
      <c r="E54" s="2" t="n">
        <f aca="false">MAX($A$50:$A$89)</f>
        <v>13</v>
      </c>
    </row>
    <row r="55" customFormat="false" ht="17.4" hidden="false" customHeight="false" outlineLevel="0" collapsed="false">
      <c r="A55" s="2" t="n">
        <v>3</v>
      </c>
      <c r="D55" s="2" t="s">
        <v>41</v>
      </c>
      <c r="E55" s="2" t="n">
        <f aca="false">E53-E51</f>
        <v>4.5</v>
      </c>
    </row>
    <row r="56" customFormat="false" ht="17.4" hidden="false" customHeight="false" outlineLevel="0" collapsed="false">
      <c r="A56" s="2" t="n">
        <v>3</v>
      </c>
      <c r="D56" s="2" t="s">
        <v>36</v>
      </c>
      <c r="E56" s="2" t="n">
        <f aca="false">AVERAGE($A$50:$A$89)</f>
        <v>5.875</v>
      </c>
    </row>
    <row r="57" customFormat="false" ht="17.4" hidden="false" customHeight="false" outlineLevel="0" collapsed="false">
      <c r="A57" s="2" t="n">
        <v>3</v>
      </c>
      <c r="D57" s="2" t="s">
        <v>64</v>
      </c>
      <c r="E57" s="2" t="n">
        <f aca="false">E51-1.5*E55</f>
        <v>-3.25</v>
      </c>
    </row>
    <row r="58" customFormat="false" ht="17.4" hidden="false" customHeight="false" outlineLevel="0" collapsed="false">
      <c r="A58" s="2" t="n">
        <v>3</v>
      </c>
      <c r="D58" s="2" t="s">
        <v>65</v>
      </c>
      <c r="E58" s="2" t="n">
        <f aca="false">E53+1.5*E55</f>
        <v>14.75</v>
      </c>
    </row>
    <row r="59" customFormat="false" ht="17.4" hidden="false" customHeight="false" outlineLevel="0" collapsed="false">
      <c r="A59" s="2" t="n">
        <v>3</v>
      </c>
    </row>
    <row r="60" customFormat="false" ht="17.4" hidden="false" customHeight="false" outlineLevel="0" collapsed="false">
      <c r="A60" s="2" t="n">
        <v>4</v>
      </c>
    </row>
    <row r="61" customFormat="false" ht="17.4" hidden="false" customHeight="false" outlineLevel="0" collapsed="false">
      <c r="A61" s="2" t="n">
        <v>4</v>
      </c>
    </row>
    <row r="62" customFormat="false" ht="20.4" hidden="false" customHeight="false" outlineLevel="0" collapsed="false">
      <c r="A62" s="2" t="n">
        <v>4</v>
      </c>
      <c r="D62" s="14" t="s">
        <v>32</v>
      </c>
      <c r="E62" s="14" t="n">
        <f aca="false">E50-E49</f>
        <v>1</v>
      </c>
    </row>
    <row r="63" customFormat="false" ht="20.4" hidden="false" customHeight="false" outlineLevel="0" collapsed="false">
      <c r="A63" s="2" t="n">
        <v>4</v>
      </c>
      <c r="D63" s="14" t="s">
        <v>66</v>
      </c>
      <c r="E63" s="14" t="n">
        <f aca="false">E51-E50</f>
        <v>2.5</v>
      </c>
    </row>
    <row r="64" customFormat="false" ht="20.4" hidden="false" customHeight="false" outlineLevel="0" collapsed="false">
      <c r="A64" s="2" t="n">
        <v>4</v>
      </c>
      <c r="D64" s="14" t="s">
        <v>67</v>
      </c>
      <c r="E64" s="14" t="n">
        <f aca="false">E52-E51</f>
        <v>2</v>
      </c>
    </row>
    <row r="65" customFormat="false" ht="20.4" hidden="false" customHeight="false" outlineLevel="0" collapsed="false">
      <c r="A65" s="2" t="n">
        <v>5</v>
      </c>
      <c r="D65" s="14" t="s">
        <v>68</v>
      </c>
      <c r="E65" s="14" t="n">
        <f aca="false">E53-E52</f>
        <v>2.5</v>
      </c>
    </row>
    <row r="66" customFormat="false" ht="20.4" hidden="false" customHeight="false" outlineLevel="0" collapsed="false">
      <c r="A66" s="2" t="n">
        <v>5</v>
      </c>
      <c r="D66" s="14" t="s">
        <v>33</v>
      </c>
      <c r="E66" s="14" t="n">
        <f aca="false">E54-E53</f>
        <v>5</v>
      </c>
    </row>
    <row r="67" customFormat="false" ht="20.4" hidden="false" customHeight="false" outlineLevel="0" collapsed="false">
      <c r="A67" s="2" t="n">
        <v>5</v>
      </c>
      <c r="D67" s="14" t="s">
        <v>36</v>
      </c>
      <c r="E67" s="14" t="n">
        <v>1</v>
      </c>
    </row>
    <row r="68" customFormat="false" ht="17.4" hidden="false" customHeight="false" outlineLevel="0" collapsed="false">
      <c r="A68" s="2" t="n">
        <v>5</v>
      </c>
      <c r="D68" s="2" t="n">
        <f aca="false">AVERAGE($A$50:$A$89)</f>
        <v>5.875</v>
      </c>
    </row>
    <row r="69" customFormat="false" ht="17.4" hidden="false" customHeight="false" outlineLevel="0" collapsed="false">
      <c r="A69" s="2" t="n">
        <v>5</v>
      </c>
    </row>
    <row r="70" customFormat="false" ht="17.4" hidden="false" customHeight="false" outlineLevel="0" collapsed="false">
      <c r="A70" s="2" t="n">
        <v>6</v>
      </c>
    </row>
    <row r="71" customFormat="false" ht="17.4" hidden="false" customHeight="false" outlineLevel="0" collapsed="false">
      <c r="A71" s="2" t="n">
        <v>6</v>
      </c>
      <c r="D71" s="2" t="str">
        <f aca="false">D50&amp;"="&amp;E50&amp;CHAR(10)&amp;D51&amp;"="&amp;E51&amp;CHAR(10)&amp;D52&amp;"="&amp;E52&amp;CHAR(10)&amp;D53&amp;"="&amp;E53&amp;CHAR(10)&amp;D54&amp;"="&amp;E54&amp;CHAR(10)&amp;D56&amp;"="&amp;E56</f>
        <v>Min=1
Q1=3,5
Médiane=5,5
Q3=8
Max=13
Moyenne=5,875</v>
      </c>
    </row>
    <row r="72" customFormat="false" ht="17.4" hidden="false" customHeight="false" outlineLevel="0" collapsed="false">
      <c r="A72" s="2" t="n">
        <v>6</v>
      </c>
    </row>
    <row r="73" customFormat="false" ht="17.4" hidden="false" customHeight="false" outlineLevel="0" collapsed="false">
      <c r="A73" s="2" t="n">
        <v>6</v>
      </c>
    </row>
    <row r="74" customFormat="false" ht="17.4" hidden="false" customHeight="false" outlineLevel="0" collapsed="false">
      <c r="A74" s="2" t="n">
        <v>7</v>
      </c>
    </row>
    <row r="75" customFormat="false" ht="17.4" hidden="false" customHeight="false" outlineLevel="0" collapsed="false">
      <c r="A75" s="2" t="n">
        <v>7</v>
      </c>
    </row>
    <row r="76" customFormat="false" ht="17.4" hidden="false" customHeight="false" outlineLevel="0" collapsed="false">
      <c r="A76" s="2" t="n">
        <v>7</v>
      </c>
    </row>
    <row r="77" customFormat="false" ht="17.4" hidden="false" customHeight="false" outlineLevel="0" collapsed="false">
      <c r="A77" s="2" t="n">
        <v>7</v>
      </c>
    </row>
    <row r="78" customFormat="false" ht="17.4" hidden="false" customHeight="false" outlineLevel="0" collapsed="false">
      <c r="A78" s="2" t="n">
        <v>7</v>
      </c>
    </row>
    <row r="79" customFormat="false" ht="17.4" hidden="false" customHeight="false" outlineLevel="0" collapsed="false">
      <c r="A79" s="2" t="n">
        <v>8</v>
      </c>
    </row>
    <row r="80" customFormat="false" ht="17.4" hidden="false" customHeight="false" outlineLevel="0" collapsed="false">
      <c r="A80" s="2" t="n">
        <v>8</v>
      </c>
    </row>
    <row r="81" customFormat="false" ht="17.4" hidden="false" customHeight="false" outlineLevel="0" collapsed="false">
      <c r="A81" s="2" t="n">
        <v>8</v>
      </c>
    </row>
    <row r="82" customFormat="false" ht="17.4" hidden="false" customHeight="false" outlineLevel="0" collapsed="false">
      <c r="A82" s="2" t="n">
        <v>9</v>
      </c>
    </row>
    <row r="83" customFormat="false" ht="17.4" hidden="false" customHeight="false" outlineLevel="0" collapsed="false">
      <c r="A83" s="2" t="n">
        <v>9</v>
      </c>
    </row>
    <row r="84" customFormat="false" ht="17.4" hidden="false" customHeight="false" outlineLevel="0" collapsed="false">
      <c r="A84" s="2" t="n">
        <v>9</v>
      </c>
    </row>
    <row r="85" customFormat="false" ht="17.4" hidden="false" customHeight="false" outlineLevel="0" collapsed="false">
      <c r="A85" s="2" t="n">
        <v>10</v>
      </c>
    </row>
    <row r="86" customFormat="false" ht="17.4" hidden="false" customHeight="false" outlineLevel="0" collapsed="false">
      <c r="A86" s="2" t="n">
        <v>10</v>
      </c>
    </row>
    <row r="87" customFormat="false" ht="17.4" hidden="false" customHeight="false" outlineLevel="0" collapsed="false">
      <c r="A87" s="2" t="n">
        <v>11</v>
      </c>
    </row>
    <row r="88" customFormat="false" ht="17.4" hidden="false" customHeight="false" outlineLevel="0" collapsed="false">
      <c r="A88" s="2" t="n">
        <v>12</v>
      </c>
    </row>
    <row r="89" customFormat="false" ht="17.4" hidden="false" customHeight="false" outlineLevel="0" collapsed="false">
      <c r="A89" s="2" t="n">
        <v>13</v>
      </c>
    </row>
  </sheetData>
  <hyperlinks>
    <hyperlink ref="D46" r:id="rId1" display="https://www.excel-easy.com/examples/frequency.html"/>
    <hyperlink ref="D48" r:id="rId2" display="https://support.office.com/en-us/article/create-a-box-plot-10204530-8cdf-40fe-a711-2eb9785e510f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ColWidth="9.0546875" defaultRowHeight="13.2" zeroHeight="false" outlineLevelRow="0" outlineLevelCol="0"/>
  <cols>
    <col collapsed="false" customWidth="true" hidden="false" outlineLevel="0" max="8" min="8" style="0" width="12.43"/>
  </cols>
  <sheetData>
    <row r="1" customFormat="false" ht="13.2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I1" s="0" t="s">
        <v>76</v>
      </c>
      <c r="J1" s="0" t="s">
        <v>77</v>
      </c>
    </row>
    <row r="2" customFormat="false" ht="13.2" hidden="false" customHeight="false" outlineLevel="0" collapsed="false">
      <c r="A2" s="0" t="n">
        <v>4</v>
      </c>
      <c r="B2" s="0" t="n">
        <v>2</v>
      </c>
      <c r="C2" s="0" t="n">
        <f aca="false">A2-$I$2</f>
        <v>-1.875</v>
      </c>
      <c r="D2" s="0" t="n">
        <f aca="false">B2-$J$2</f>
        <v>-3.675</v>
      </c>
      <c r="E2" s="0" t="n">
        <f aca="false">C2*D2</f>
        <v>6.890625</v>
      </c>
      <c r="F2" s="0" t="n">
        <f aca="false">C2*C2</f>
        <v>3.515625</v>
      </c>
      <c r="G2" s="0" t="n">
        <f aca="false">D2*D2</f>
        <v>13.505625</v>
      </c>
      <c r="I2" s="0" t="n">
        <f aca="false">AVERAGE(A2:A41)</f>
        <v>5.875</v>
      </c>
      <c r="J2" s="0" t="n">
        <f aca="false">AVERAGE(B2:B41)</f>
        <v>5.675</v>
      </c>
    </row>
    <row r="3" customFormat="false" ht="13.2" hidden="false" customHeight="false" outlineLevel="0" collapsed="false">
      <c r="A3" s="0" t="n">
        <v>8</v>
      </c>
      <c r="B3" s="0" t="n">
        <v>11</v>
      </c>
      <c r="C3" s="0" t="n">
        <f aca="false">A3-$I$2</f>
        <v>2.125</v>
      </c>
      <c r="D3" s="0" t="n">
        <f aca="false">B3-$J$2</f>
        <v>5.325</v>
      </c>
      <c r="E3" s="0" t="n">
        <f aca="false">C3*D3</f>
        <v>11.315625</v>
      </c>
      <c r="F3" s="0" t="n">
        <f aca="false">C3*C3</f>
        <v>4.515625</v>
      </c>
      <c r="G3" s="0" t="n">
        <f aca="false">D3*D3</f>
        <v>28.355625</v>
      </c>
    </row>
    <row r="4" customFormat="false" ht="13.2" hidden="false" customHeight="false" outlineLevel="0" collapsed="false">
      <c r="A4" s="0" t="n">
        <v>2</v>
      </c>
      <c r="B4" s="0" t="n">
        <v>1</v>
      </c>
      <c r="C4" s="0" t="n">
        <f aca="false">A4-$I$2</f>
        <v>-3.875</v>
      </c>
      <c r="D4" s="0" t="n">
        <f aca="false">B4-$J$2</f>
        <v>-4.675</v>
      </c>
      <c r="E4" s="0" t="n">
        <f aca="false">C4*D4</f>
        <v>18.115625</v>
      </c>
      <c r="F4" s="0" t="n">
        <f aca="false">C4*C4</f>
        <v>15.015625</v>
      </c>
      <c r="G4" s="0" t="n">
        <f aca="false">D4*D4</f>
        <v>21.855625</v>
      </c>
    </row>
    <row r="5" customFormat="false" ht="13.2" hidden="false" customHeight="false" outlineLevel="0" collapsed="false">
      <c r="A5" s="0" t="n">
        <v>10</v>
      </c>
      <c r="B5" s="0" t="n">
        <v>11</v>
      </c>
      <c r="C5" s="0" t="n">
        <f aca="false">A5-$I$2</f>
        <v>4.125</v>
      </c>
      <c r="D5" s="0" t="n">
        <f aca="false">B5-$J$2</f>
        <v>5.325</v>
      </c>
      <c r="E5" s="0" t="n">
        <f aca="false">C5*D5</f>
        <v>21.965625</v>
      </c>
      <c r="F5" s="0" t="n">
        <f aca="false">C5*C5</f>
        <v>17.015625</v>
      </c>
      <c r="G5" s="0" t="n">
        <f aca="false">D5*D5</f>
        <v>28.355625</v>
      </c>
    </row>
    <row r="6" customFormat="false" ht="13.2" hidden="false" customHeight="false" outlineLevel="0" collapsed="false">
      <c r="A6" s="0" t="n">
        <v>7</v>
      </c>
      <c r="B6" s="0" t="n">
        <v>5</v>
      </c>
      <c r="C6" s="0" t="n">
        <f aca="false">A6-$I$2</f>
        <v>1.125</v>
      </c>
      <c r="D6" s="0" t="n">
        <f aca="false">B6-$J$2</f>
        <v>-0.675</v>
      </c>
      <c r="E6" s="0" t="n">
        <f aca="false">C6*D6</f>
        <v>-0.759375</v>
      </c>
      <c r="F6" s="0" t="n">
        <f aca="false">C6*C6</f>
        <v>1.265625</v>
      </c>
      <c r="G6" s="0" t="n">
        <f aca="false">D6*D6</f>
        <v>0.455625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f aca="false">A7-$I$2</f>
        <v>0.125</v>
      </c>
      <c r="D7" s="0" t="n">
        <f aca="false">B7-$J$2</f>
        <v>1.325</v>
      </c>
      <c r="E7" s="0" t="n">
        <f aca="false">C7*D7</f>
        <v>0.165625</v>
      </c>
      <c r="F7" s="0" t="n">
        <f aca="false">C7*C7</f>
        <v>0.015625</v>
      </c>
      <c r="G7" s="0" t="n">
        <f aca="false">D7*D7</f>
        <v>1.755625</v>
      </c>
    </row>
    <row r="8" customFormat="false" ht="13.2" hidden="false" customHeight="false" outlineLevel="0" collapsed="false">
      <c r="A8" s="0" t="n">
        <v>4</v>
      </c>
      <c r="B8" s="0" t="n">
        <v>4</v>
      </c>
      <c r="C8" s="0" t="n">
        <f aca="false">A8-$I$2</f>
        <v>-1.875</v>
      </c>
      <c r="D8" s="0" t="n">
        <f aca="false">B8-$J$2</f>
        <v>-1.675</v>
      </c>
      <c r="E8" s="0" t="n">
        <f aca="false">C8*D8</f>
        <v>3.140625</v>
      </c>
      <c r="F8" s="0" t="n">
        <f aca="false">C8*C8</f>
        <v>3.515625</v>
      </c>
      <c r="G8" s="0" t="n">
        <f aca="false">D8*D8</f>
        <v>2.805625</v>
      </c>
    </row>
    <row r="9" customFormat="false" ht="13.2" hidden="false" customHeight="false" outlineLevel="0" collapsed="false">
      <c r="A9" s="0" t="n">
        <v>3</v>
      </c>
      <c r="B9" s="0" t="n">
        <v>1</v>
      </c>
      <c r="C9" s="0" t="n">
        <f aca="false">A9-$I$2</f>
        <v>-2.875</v>
      </c>
      <c r="D9" s="0" t="n">
        <f aca="false">B9-$J$2</f>
        <v>-4.675</v>
      </c>
      <c r="E9" s="0" t="n">
        <f aca="false">C9*D9</f>
        <v>13.440625</v>
      </c>
      <c r="F9" s="0" t="n">
        <f aca="false">C9*C9</f>
        <v>8.265625</v>
      </c>
      <c r="G9" s="0" t="n">
        <f aca="false">D9*D9</f>
        <v>21.855625</v>
      </c>
    </row>
    <row r="10" customFormat="false" ht="13.2" hidden="false" customHeight="false" outlineLevel="0" collapsed="false">
      <c r="A10" s="0" t="n">
        <v>3</v>
      </c>
      <c r="B10" s="0" t="n">
        <v>2</v>
      </c>
      <c r="C10" s="0" t="n">
        <f aca="false">A10-$I$2</f>
        <v>-2.875</v>
      </c>
      <c r="D10" s="0" t="n">
        <f aca="false">B10-$J$2</f>
        <v>-3.675</v>
      </c>
      <c r="E10" s="0" t="n">
        <f aca="false">C10*D10</f>
        <v>10.565625</v>
      </c>
      <c r="F10" s="0" t="n">
        <f aca="false">C10*C10</f>
        <v>8.265625</v>
      </c>
      <c r="G10" s="0" t="n">
        <f aca="false">D10*D10</f>
        <v>13.505625</v>
      </c>
    </row>
    <row r="11" customFormat="false" ht="13.2" hidden="false" customHeight="false" outlineLevel="0" collapsed="false">
      <c r="A11" s="0" t="n">
        <v>5</v>
      </c>
      <c r="B11" s="0" t="n">
        <v>7</v>
      </c>
      <c r="C11" s="0" t="n">
        <f aca="false">A11-$I$2</f>
        <v>-0.875</v>
      </c>
      <c r="D11" s="0" t="n">
        <f aca="false">B11-$J$2</f>
        <v>1.325</v>
      </c>
      <c r="E11" s="0" t="n">
        <f aca="false">C11*D11</f>
        <v>-1.159375</v>
      </c>
      <c r="F11" s="0" t="n">
        <f aca="false">C11*C11</f>
        <v>0.765625</v>
      </c>
      <c r="G11" s="0" t="n">
        <f aca="false">D11*D11</f>
        <v>1.755625</v>
      </c>
    </row>
    <row r="12" customFormat="false" ht="13.2" hidden="false" customHeight="false" outlineLevel="0" collapsed="false">
      <c r="A12" s="0" t="n">
        <v>7</v>
      </c>
      <c r="B12" s="0" t="n">
        <v>6</v>
      </c>
      <c r="C12" s="0" t="n">
        <f aca="false">A12-$I$2</f>
        <v>1.125</v>
      </c>
      <c r="D12" s="0" t="n">
        <f aca="false">B12-$J$2</f>
        <v>0.325</v>
      </c>
      <c r="E12" s="0" t="n">
        <f aca="false">C12*D12</f>
        <v>0.365625</v>
      </c>
      <c r="F12" s="0" t="n">
        <f aca="false">C12*C12</f>
        <v>1.265625</v>
      </c>
      <c r="G12" s="0" t="n">
        <f aca="false">D12*D12</f>
        <v>0.105625</v>
      </c>
    </row>
    <row r="13" customFormat="false" ht="13.2" hidden="false" customHeight="false" outlineLevel="0" collapsed="false">
      <c r="A13" s="0" t="n">
        <v>13</v>
      </c>
      <c r="B13" s="0" t="n">
        <v>17</v>
      </c>
      <c r="C13" s="0" t="n">
        <f aca="false">A13-$I$2</f>
        <v>7.125</v>
      </c>
      <c r="D13" s="0" t="n">
        <f aca="false">B13-$J$2</f>
        <v>11.325</v>
      </c>
      <c r="E13" s="0" t="n">
        <f aca="false">C13*D13</f>
        <v>80.690625</v>
      </c>
      <c r="F13" s="0" t="n">
        <f aca="false">C13*C13</f>
        <v>50.765625</v>
      </c>
      <c r="G13" s="0" t="n">
        <f aca="false">D13*D13</f>
        <v>128.255625</v>
      </c>
    </row>
    <row r="14" customFormat="false" ht="13.2" hidden="false" customHeight="false" outlineLevel="0" collapsed="false">
      <c r="A14" s="0" t="n">
        <v>6</v>
      </c>
      <c r="B14" s="0" t="n">
        <v>6</v>
      </c>
      <c r="C14" s="0" t="n">
        <f aca="false">A14-$I$2</f>
        <v>0.125</v>
      </c>
      <c r="D14" s="0" t="n">
        <f aca="false">B14-$J$2</f>
        <v>0.325</v>
      </c>
      <c r="E14" s="0" t="n">
        <f aca="false">C14*D14</f>
        <v>0.040625</v>
      </c>
      <c r="F14" s="0" t="n">
        <f aca="false">C14*C14</f>
        <v>0.015625</v>
      </c>
      <c r="G14" s="0" t="n">
        <f aca="false">D14*D14</f>
        <v>0.105625</v>
      </c>
    </row>
    <row r="15" customFormat="false" ht="13.2" hidden="false" customHeight="false" outlineLevel="0" collapsed="false">
      <c r="A15" s="0" t="n">
        <v>2</v>
      </c>
      <c r="B15" s="0" t="n">
        <v>2</v>
      </c>
      <c r="C15" s="0" t="n">
        <f aca="false">A15-$I$2</f>
        <v>-3.875</v>
      </c>
      <c r="D15" s="0" t="n">
        <f aca="false">B15-$J$2</f>
        <v>-3.675</v>
      </c>
      <c r="E15" s="0" t="n">
        <f aca="false">C15*D15</f>
        <v>14.240625</v>
      </c>
      <c r="F15" s="0" t="n">
        <f aca="false">C15*C15</f>
        <v>15.015625</v>
      </c>
      <c r="G15" s="0" t="n">
        <f aca="false">D15*D15</f>
        <v>13.505625</v>
      </c>
    </row>
    <row r="16" customFormat="false" ht="13.2" hidden="false" customHeight="false" outlineLevel="0" collapsed="false">
      <c r="A16" s="0" t="n">
        <v>7</v>
      </c>
      <c r="B16" s="0" t="n">
        <v>7</v>
      </c>
      <c r="C16" s="0" t="n">
        <f aca="false">A16-$I$2</f>
        <v>1.125</v>
      </c>
      <c r="D16" s="0" t="n">
        <f aca="false">B16-$J$2</f>
        <v>1.325</v>
      </c>
      <c r="E16" s="0" t="n">
        <f aca="false">C16*D16</f>
        <v>1.490625</v>
      </c>
      <c r="F16" s="0" t="n">
        <f aca="false">C16*C16</f>
        <v>1.265625</v>
      </c>
      <c r="G16" s="0" t="n">
        <f aca="false">D16*D16</f>
        <v>1.755625</v>
      </c>
    </row>
    <row r="17" customFormat="false" ht="13.2" hidden="false" customHeight="false" outlineLevel="0" collapsed="false">
      <c r="A17" s="0" t="n">
        <v>9</v>
      </c>
      <c r="B17" s="0" t="n">
        <v>11</v>
      </c>
      <c r="C17" s="0" t="n">
        <f aca="false">A17-$I$2</f>
        <v>3.125</v>
      </c>
      <c r="D17" s="0" t="n">
        <f aca="false">B17-$J$2</f>
        <v>5.325</v>
      </c>
      <c r="E17" s="0" t="n">
        <f aca="false">C17*D17</f>
        <v>16.640625</v>
      </c>
      <c r="F17" s="0" t="n">
        <f aca="false">C17*C17</f>
        <v>9.765625</v>
      </c>
      <c r="G17" s="0" t="n">
        <f aca="false">D17*D17</f>
        <v>28.355625</v>
      </c>
    </row>
    <row r="18" customFormat="false" ht="13.2" hidden="false" customHeight="false" outlineLevel="0" collapsed="false">
      <c r="A18" s="0" t="n">
        <v>1</v>
      </c>
      <c r="B18" s="0" t="n">
        <v>0</v>
      </c>
      <c r="C18" s="0" t="n">
        <f aca="false">A18-$I$2</f>
        <v>-4.875</v>
      </c>
      <c r="D18" s="0" t="n">
        <f aca="false">B18-$J$2</f>
        <v>-5.675</v>
      </c>
      <c r="E18" s="0" t="n">
        <f aca="false">C18*D18</f>
        <v>27.665625</v>
      </c>
      <c r="F18" s="0" t="n">
        <f aca="false">C18*C18</f>
        <v>23.765625</v>
      </c>
      <c r="G18" s="0" t="n">
        <f aca="false">D18*D18</f>
        <v>32.205625</v>
      </c>
    </row>
    <row r="19" customFormat="false" ht="13.2" hidden="false" customHeight="false" outlineLevel="0" collapsed="false">
      <c r="A19" s="0" t="n">
        <v>5</v>
      </c>
      <c r="B19" s="0" t="n">
        <v>5</v>
      </c>
      <c r="C19" s="0" t="n">
        <f aca="false">A19-$I$2</f>
        <v>-0.875</v>
      </c>
      <c r="D19" s="0" t="n">
        <f aca="false">B19-$J$2</f>
        <v>-0.675</v>
      </c>
      <c r="E19" s="0" t="n">
        <f aca="false">C19*D19</f>
        <v>0.590625</v>
      </c>
      <c r="F19" s="0" t="n">
        <f aca="false">C19*C19</f>
        <v>0.765625</v>
      </c>
      <c r="G19" s="0" t="n">
        <f aca="false">D19*D19</f>
        <v>0.455625</v>
      </c>
    </row>
    <row r="20" customFormat="false" ht="13.2" hidden="false" customHeight="false" outlineLevel="0" collapsed="false">
      <c r="A20" s="0" t="n">
        <v>4</v>
      </c>
      <c r="B20" s="0" t="n">
        <v>3</v>
      </c>
      <c r="C20" s="0" t="n">
        <f aca="false">A20-$I$2</f>
        <v>-1.875</v>
      </c>
      <c r="D20" s="0" t="n">
        <f aca="false">B20-$J$2</f>
        <v>-2.675</v>
      </c>
      <c r="E20" s="0" t="n">
        <f aca="false">C20*D20</f>
        <v>5.015625</v>
      </c>
      <c r="F20" s="0" t="n">
        <f aca="false">C20*C20</f>
        <v>3.515625</v>
      </c>
      <c r="G20" s="0" t="n">
        <f aca="false">D20*D20</f>
        <v>7.155625</v>
      </c>
    </row>
    <row r="21" customFormat="false" ht="13.2" hidden="false" customHeight="false" outlineLevel="0" collapsed="false">
      <c r="A21" s="0" t="n">
        <v>12</v>
      </c>
      <c r="B21" s="0" t="n">
        <v>13</v>
      </c>
      <c r="C21" s="0" t="n">
        <f aca="false">A21-$I$2</f>
        <v>6.125</v>
      </c>
      <c r="D21" s="0" t="n">
        <f aca="false">B21-$J$2</f>
        <v>7.325</v>
      </c>
      <c r="E21" s="0" t="n">
        <f aca="false">C21*D21</f>
        <v>44.865625</v>
      </c>
      <c r="F21" s="0" t="n">
        <f aca="false">C21*C21</f>
        <v>37.515625</v>
      </c>
      <c r="G21" s="0" t="n">
        <f aca="false">D21*D21</f>
        <v>53.655625</v>
      </c>
    </row>
    <row r="22" customFormat="false" ht="13.2" hidden="false" customHeight="false" outlineLevel="0" collapsed="false">
      <c r="A22" s="0" t="n">
        <v>4</v>
      </c>
      <c r="B22" s="0" t="n">
        <v>3</v>
      </c>
      <c r="C22" s="0" t="n">
        <f aca="false">A22-$I$2</f>
        <v>-1.875</v>
      </c>
      <c r="D22" s="0" t="n">
        <f aca="false">B22-$J$2</f>
        <v>-2.675</v>
      </c>
      <c r="E22" s="0" t="n">
        <f aca="false">C22*D22</f>
        <v>5.015625</v>
      </c>
      <c r="F22" s="0" t="n">
        <f aca="false">C22*C22</f>
        <v>3.515625</v>
      </c>
      <c r="G22" s="0" t="n">
        <f aca="false">D22*D22</f>
        <v>7.155625</v>
      </c>
    </row>
    <row r="23" customFormat="false" ht="13.2" hidden="false" customHeight="false" outlineLevel="0" collapsed="false">
      <c r="A23" s="0" t="n">
        <v>9</v>
      </c>
      <c r="B23" s="0" t="n">
        <v>7</v>
      </c>
      <c r="C23" s="0" t="n">
        <f aca="false">A23-$I$2</f>
        <v>3.125</v>
      </c>
      <c r="D23" s="0" t="n">
        <f aca="false">B23-$J$2</f>
        <v>1.325</v>
      </c>
      <c r="E23" s="0" t="n">
        <f aca="false">C23*D23</f>
        <v>4.140625</v>
      </c>
      <c r="F23" s="0" t="n">
        <f aca="false">C23*C23</f>
        <v>9.765625</v>
      </c>
      <c r="G23" s="0" t="n">
        <f aca="false">D23*D23</f>
        <v>1.755625</v>
      </c>
    </row>
    <row r="24" customFormat="false" ht="13.2" hidden="false" customHeight="false" outlineLevel="0" collapsed="false">
      <c r="A24" s="0" t="n">
        <v>3</v>
      </c>
      <c r="B24" s="0" t="n">
        <v>4</v>
      </c>
      <c r="C24" s="0" t="n">
        <f aca="false">A24-$I$2</f>
        <v>-2.875</v>
      </c>
      <c r="D24" s="0" t="n">
        <f aca="false">B24-$J$2</f>
        <v>-1.675</v>
      </c>
      <c r="E24" s="0" t="n">
        <f aca="false">C24*D24</f>
        <v>4.815625</v>
      </c>
      <c r="F24" s="0" t="n">
        <f aca="false">C24*C24</f>
        <v>8.265625</v>
      </c>
      <c r="G24" s="0" t="n">
        <f aca="false">D24*D24</f>
        <v>2.805625</v>
      </c>
    </row>
    <row r="25" customFormat="false" ht="13.2" hidden="false" customHeight="false" outlineLevel="0" collapsed="false">
      <c r="A25" s="0" t="n">
        <v>2</v>
      </c>
      <c r="B25" s="0" t="n">
        <v>3</v>
      </c>
      <c r="C25" s="0" t="n">
        <f aca="false">A25-$I$2</f>
        <v>-3.875</v>
      </c>
      <c r="D25" s="0" t="n">
        <f aca="false">B25-$J$2</f>
        <v>-2.675</v>
      </c>
      <c r="E25" s="0" t="n">
        <f aca="false">C25*D25</f>
        <v>10.365625</v>
      </c>
      <c r="F25" s="0" t="n">
        <f aca="false">C25*C25</f>
        <v>15.015625</v>
      </c>
      <c r="G25" s="0" t="n">
        <f aca="false">D25*D25</f>
        <v>7.155625</v>
      </c>
    </row>
    <row r="26" customFormat="false" ht="13.2" hidden="false" customHeight="false" outlineLevel="0" collapsed="false">
      <c r="A26" s="0" t="n">
        <v>5</v>
      </c>
      <c r="B26" s="0" t="n">
        <v>3</v>
      </c>
      <c r="C26" s="0" t="n">
        <f aca="false">A26-$I$2</f>
        <v>-0.875</v>
      </c>
      <c r="D26" s="0" t="n">
        <f aca="false">B26-$J$2</f>
        <v>-2.675</v>
      </c>
      <c r="E26" s="0" t="n">
        <f aca="false">C26*D26</f>
        <v>2.340625</v>
      </c>
      <c r="F26" s="0" t="n">
        <f aca="false">C26*C26</f>
        <v>0.765625</v>
      </c>
      <c r="G26" s="0" t="n">
        <f aca="false">D26*D26</f>
        <v>7.155625</v>
      </c>
    </row>
    <row r="27" customFormat="false" ht="13.2" hidden="false" customHeight="false" outlineLevel="0" collapsed="false">
      <c r="A27" s="0" t="n">
        <v>7</v>
      </c>
      <c r="B27" s="0" t="n">
        <v>9</v>
      </c>
      <c r="C27" s="0" t="n">
        <f aca="false">A27-$I$2</f>
        <v>1.125</v>
      </c>
      <c r="D27" s="0" t="n">
        <f aca="false">B27-$J$2</f>
        <v>3.325</v>
      </c>
      <c r="E27" s="0" t="n">
        <f aca="false">C27*D27</f>
        <v>3.740625</v>
      </c>
      <c r="F27" s="0" t="n">
        <f aca="false">C27*C27</f>
        <v>1.265625</v>
      </c>
      <c r="G27" s="0" t="n">
        <f aca="false">D27*D27</f>
        <v>11.055625</v>
      </c>
    </row>
    <row r="28" customFormat="false" ht="13.2" hidden="false" customHeight="false" outlineLevel="0" collapsed="false">
      <c r="A28" s="0" t="n">
        <v>7</v>
      </c>
      <c r="B28" s="0" t="n">
        <v>4</v>
      </c>
      <c r="C28" s="0" t="n">
        <f aca="false">A28-$I$2</f>
        <v>1.125</v>
      </c>
      <c r="D28" s="0" t="n">
        <f aca="false">B28-$J$2</f>
        <v>-1.675</v>
      </c>
      <c r="E28" s="0" t="n">
        <f aca="false">C28*D28</f>
        <v>-1.884375</v>
      </c>
      <c r="F28" s="0" t="n">
        <f aca="false">C28*C28</f>
        <v>1.265625</v>
      </c>
      <c r="G28" s="0" t="n">
        <f aca="false">D28*D28</f>
        <v>2.805625</v>
      </c>
    </row>
    <row r="29" customFormat="false" ht="13.2" hidden="false" customHeight="false" outlineLevel="0" collapsed="false">
      <c r="A29" s="0" t="n">
        <v>8</v>
      </c>
      <c r="B29" s="0" t="n">
        <v>7</v>
      </c>
      <c r="C29" s="0" t="n">
        <f aca="false">A29-$I$2</f>
        <v>2.125</v>
      </c>
      <c r="D29" s="0" t="n">
        <f aca="false">B29-$J$2</f>
        <v>1.325</v>
      </c>
      <c r="E29" s="0" t="n">
        <f aca="false">C29*D29</f>
        <v>2.815625</v>
      </c>
      <c r="F29" s="0" t="n">
        <f aca="false">C29*C29</f>
        <v>4.515625</v>
      </c>
      <c r="G29" s="0" t="n">
        <f aca="false">D29*D29</f>
        <v>1.755625</v>
      </c>
    </row>
    <row r="30" customFormat="false" ht="13.2" hidden="false" customHeight="false" outlineLevel="0" collapsed="false">
      <c r="A30" s="0" t="n">
        <v>6</v>
      </c>
      <c r="B30" s="0" t="n">
        <v>4</v>
      </c>
      <c r="C30" s="0" t="n">
        <f aca="false">A30-$I$2</f>
        <v>0.125</v>
      </c>
      <c r="D30" s="0" t="n">
        <f aca="false">B30-$J$2</f>
        <v>-1.675</v>
      </c>
      <c r="E30" s="0" t="n">
        <f aca="false">C30*D30</f>
        <v>-0.209375</v>
      </c>
      <c r="F30" s="0" t="n">
        <f aca="false">C30*C30</f>
        <v>0.015625</v>
      </c>
      <c r="G30" s="0" t="n">
        <f aca="false">D30*D30</f>
        <v>2.805625</v>
      </c>
    </row>
    <row r="31" customFormat="false" ht="13.2" hidden="false" customHeight="false" outlineLevel="0" collapsed="false">
      <c r="A31" s="0" t="n">
        <v>3</v>
      </c>
      <c r="B31" s="0" t="n">
        <v>4</v>
      </c>
      <c r="C31" s="0" t="n">
        <f aca="false">A31-$I$2</f>
        <v>-2.875</v>
      </c>
      <c r="D31" s="0" t="n">
        <f aca="false">B31-$J$2</f>
        <v>-1.675</v>
      </c>
      <c r="E31" s="0" t="n">
        <f aca="false">C31*D31</f>
        <v>4.815625</v>
      </c>
      <c r="F31" s="0" t="n">
        <f aca="false">C31*C31</f>
        <v>8.265625</v>
      </c>
      <c r="G31" s="0" t="n">
        <f aca="false">D31*D31</f>
        <v>2.805625</v>
      </c>
    </row>
    <row r="32" customFormat="false" ht="13.2" hidden="false" customHeight="false" outlineLevel="0" collapsed="false">
      <c r="A32" s="0" t="n">
        <v>10</v>
      </c>
      <c r="B32" s="0" t="n">
        <v>6</v>
      </c>
      <c r="C32" s="0" t="n">
        <f aca="false">A32-$I$2</f>
        <v>4.125</v>
      </c>
      <c r="D32" s="0" t="n">
        <f aca="false">B32-$J$2</f>
        <v>0.325</v>
      </c>
      <c r="E32" s="0" t="n">
        <f aca="false">C32*D32</f>
        <v>1.340625</v>
      </c>
      <c r="F32" s="0" t="n">
        <f aca="false">C32*C32</f>
        <v>17.015625</v>
      </c>
      <c r="G32" s="0" t="n">
        <f aca="false">D32*D32</f>
        <v>0.105625</v>
      </c>
    </row>
    <row r="33" customFormat="false" ht="13.2" hidden="false" customHeight="false" outlineLevel="0" collapsed="false">
      <c r="A33" s="0" t="n">
        <v>8</v>
      </c>
      <c r="B33" s="0" t="n">
        <v>7</v>
      </c>
      <c r="C33" s="0" t="n">
        <f aca="false">A33-$I$2</f>
        <v>2.125</v>
      </c>
      <c r="D33" s="0" t="n">
        <f aca="false">B33-$J$2</f>
        <v>1.325</v>
      </c>
      <c r="E33" s="0" t="n">
        <f aca="false">C33*D33</f>
        <v>2.815625</v>
      </c>
      <c r="F33" s="0" t="n">
        <f aca="false">C33*C33</f>
        <v>4.515625</v>
      </c>
      <c r="G33" s="0" t="n">
        <f aca="false">D33*D33</f>
        <v>1.755625</v>
      </c>
    </row>
    <row r="34" customFormat="false" ht="13.2" hidden="false" customHeight="false" outlineLevel="0" collapsed="false">
      <c r="A34" s="0" t="n">
        <v>4</v>
      </c>
      <c r="B34" s="0" t="n">
        <v>4</v>
      </c>
      <c r="C34" s="0" t="n">
        <f aca="false">A34-$I$2</f>
        <v>-1.875</v>
      </c>
      <c r="D34" s="0" t="n">
        <f aca="false">B34-$J$2</f>
        <v>-1.675</v>
      </c>
      <c r="E34" s="0" t="n">
        <f aca="false">C34*D34</f>
        <v>3.140625</v>
      </c>
      <c r="F34" s="0" t="n">
        <f aca="false">C34*C34</f>
        <v>3.515625</v>
      </c>
      <c r="G34" s="0" t="n">
        <f aca="false">D34*D34</f>
        <v>2.805625</v>
      </c>
    </row>
    <row r="35" customFormat="false" ht="13.2" hidden="false" customHeight="false" outlineLevel="0" collapsed="false">
      <c r="A35" s="0" t="n">
        <v>5</v>
      </c>
      <c r="B35" s="0" t="n">
        <v>5</v>
      </c>
      <c r="C35" s="0" t="n">
        <f aca="false">A35-$I$2</f>
        <v>-0.875</v>
      </c>
      <c r="D35" s="0" t="n">
        <f aca="false">B35-$J$2</f>
        <v>-0.675</v>
      </c>
      <c r="E35" s="0" t="n">
        <f aca="false">C35*D35</f>
        <v>0.590625</v>
      </c>
      <c r="F35" s="0" t="n">
        <f aca="false">C35*C35</f>
        <v>0.765625</v>
      </c>
      <c r="G35" s="0" t="n">
        <f aca="false">D35*D35</f>
        <v>0.455625</v>
      </c>
    </row>
    <row r="36" customFormat="false" ht="13.2" hidden="false" customHeight="false" outlineLevel="0" collapsed="false">
      <c r="A36" s="0" t="n">
        <v>3</v>
      </c>
      <c r="B36" s="0" t="n">
        <v>1</v>
      </c>
      <c r="C36" s="0" t="n">
        <f aca="false">A36-$I$2</f>
        <v>-2.875</v>
      </c>
      <c r="D36" s="0" t="n">
        <f aca="false">B36-$J$2</f>
        <v>-4.675</v>
      </c>
      <c r="E36" s="0" t="n">
        <f aca="false">C36*D36</f>
        <v>13.440625</v>
      </c>
      <c r="F36" s="0" t="n">
        <f aca="false">C36*C36</f>
        <v>8.265625</v>
      </c>
      <c r="G36" s="0" t="n">
        <f aca="false">D36*D36</f>
        <v>21.855625</v>
      </c>
    </row>
    <row r="37" customFormat="false" ht="13.2" hidden="false" customHeight="false" outlineLevel="0" collapsed="false">
      <c r="A37" s="0" t="n">
        <v>11</v>
      </c>
      <c r="B37" s="0" t="n">
        <v>9</v>
      </c>
      <c r="C37" s="0" t="n">
        <f aca="false">A37-$I$2</f>
        <v>5.125</v>
      </c>
      <c r="D37" s="0" t="n">
        <f aca="false">B37-$J$2</f>
        <v>3.325</v>
      </c>
      <c r="E37" s="0" t="n">
        <f aca="false">C37*D37</f>
        <v>17.040625</v>
      </c>
      <c r="F37" s="0" t="n">
        <f aca="false">C37*C37</f>
        <v>26.265625</v>
      </c>
      <c r="G37" s="0" t="n">
        <f aca="false">D37*D37</f>
        <v>11.055625</v>
      </c>
    </row>
    <row r="38" customFormat="false" ht="13.2" hidden="false" customHeight="false" outlineLevel="0" collapsed="false">
      <c r="A38" s="0" t="n">
        <v>9</v>
      </c>
      <c r="B38" s="0" t="n">
        <v>11</v>
      </c>
      <c r="C38" s="0" t="n">
        <f aca="false">A38-$I$2</f>
        <v>3.125</v>
      </c>
      <c r="D38" s="0" t="n">
        <f aca="false">B38-$J$2</f>
        <v>5.325</v>
      </c>
      <c r="E38" s="0" t="n">
        <f aca="false">C38*D38</f>
        <v>16.640625</v>
      </c>
      <c r="F38" s="0" t="n">
        <f aca="false">C38*C38</f>
        <v>9.765625</v>
      </c>
      <c r="G38" s="0" t="n">
        <f aca="false">D38*D38</f>
        <v>28.355625</v>
      </c>
    </row>
    <row r="39" customFormat="false" ht="13.2" hidden="false" customHeight="false" outlineLevel="0" collapsed="false">
      <c r="A39" s="0" t="n">
        <v>6</v>
      </c>
      <c r="B39" s="0" t="n">
        <v>8</v>
      </c>
      <c r="C39" s="0" t="n">
        <f aca="false">A39-$I$2</f>
        <v>0.125</v>
      </c>
      <c r="D39" s="0" t="n">
        <f aca="false">B39-$J$2</f>
        <v>2.325</v>
      </c>
      <c r="E39" s="0" t="n">
        <f aca="false">C39*D39</f>
        <v>0.290625</v>
      </c>
      <c r="F39" s="0" t="n">
        <f aca="false">C39*C39</f>
        <v>0.015625</v>
      </c>
      <c r="G39" s="0" t="n">
        <f aca="false">D39*D39</f>
        <v>5.405625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f aca="false">A40-$I$2</f>
        <v>-3.875</v>
      </c>
      <c r="D40" s="0" t="n">
        <f aca="false">B40-$J$2</f>
        <v>-5.675</v>
      </c>
      <c r="E40" s="0" t="n">
        <f aca="false">C40*D40</f>
        <v>21.990625</v>
      </c>
      <c r="F40" s="0" t="n">
        <f aca="false">C40*C40</f>
        <v>15.015625</v>
      </c>
      <c r="G40" s="0" t="n">
        <f aca="false">D40*D40</f>
        <v>32.205625</v>
      </c>
    </row>
    <row r="41" customFormat="false" ht="13.2" hidden="false" customHeight="false" outlineLevel="0" collapsed="false">
      <c r="A41" s="0" t="n">
        <v>5</v>
      </c>
      <c r="B41" s="0" t="n">
        <v>7</v>
      </c>
      <c r="C41" s="0" t="n">
        <f aca="false">A41-$I$2</f>
        <v>-0.875</v>
      </c>
      <c r="D41" s="0" t="n">
        <f aca="false">B41-$J$2</f>
        <v>1.325</v>
      </c>
      <c r="E41" s="0" t="n">
        <f aca="false">C41*D41</f>
        <v>-1.159375</v>
      </c>
      <c r="F41" s="0" t="n">
        <f aca="false">C41*C41</f>
        <v>0.765625</v>
      </c>
      <c r="G41" s="0" t="n">
        <f aca="false">D41*D41</f>
        <v>1.755625</v>
      </c>
    </row>
    <row r="42" customFormat="false" ht="13.2" hidden="false" customHeight="false" outlineLevel="0" collapsed="false">
      <c r="E42" s="0" t="n">
        <f aca="false">SUM(E2:E41)</f>
        <v>387.375</v>
      </c>
      <c r="F42" s="0" t="n">
        <f aca="false">SUM(F2:F41)</f>
        <v>344.375</v>
      </c>
      <c r="G42" s="0" t="n">
        <f aca="false">SUM(G2:G41)</f>
        <v>552.775</v>
      </c>
    </row>
    <row r="43" customFormat="false" ht="13.2" hidden="false" customHeight="false" outlineLevel="0" collapsed="false">
      <c r="F43" s="0" t="n">
        <f aca="false">SQRT(F42)</f>
        <v>18.5573435598956</v>
      </c>
      <c r="G43" s="0" t="n">
        <f aca="false">SQRT(G42)</f>
        <v>23.5111675592685</v>
      </c>
    </row>
    <row r="44" customFormat="false" ht="13.2" hidden="false" customHeight="false" outlineLevel="0" collapsed="false">
      <c r="B44" s="0" t="s">
        <v>78</v>
      </c>
      <c r="D44" s="0" t="s">
        <v>79</v>
      </c>
      <c r="E44" s="0" t="n">
        <f aca="false">E42/(F43*G43)</f>
        <v>0.887854059057498</v>
      </c>
      <c r="G44" s="0" t="s">
        <v>80</v>
      </c>
      <c r="H44" s="0" t="s">
        <v>81</v>
      </c>
    </row>
    <row r="45" customFormat="false" ht="13.2" hidden="false" customHeight="false" outlineLevel="0" collapsed="false">
      <c r="B45" s="0" t="n">
        <v>40</v>
      </c>
      <c r="D45" s="0" t="s">
        <v>82</v>
      </c>
      <c r="E45" s="0" t="n">
        <f aca="false">CORREL(A2:A41,B2:B41)</f>
        <v>0.887854059057498</v>
      </c>
      <c r="G45" s="0" t="n">
        <f aca="false">E44*SQRT(B45-2)/SQRT(1-E44*E44)</f>
        <v>11.8948068486682</v>
      </c>
      <c r="H45" s="0" t="n">
        <f aca="false">TDIST(G45,B45-2,2)</f>
        <v>2.22467291413812E-014</v>
      </c>
    </row>
    <row r="47" customFormat="false" ht="13.2" hidden="false" customHeight="false" outlineLevel="0" collapsed="false">
      <c r="G47" s="0" t="s">
        <v>83</v>
      </c>
      <c r="H47" s="15" t="s">
        <v>84</v>
      </c>
    </row>
    <row r="48" customFormat="false" ht="13.2" hidden="false" customHeight="false" outlineLevel="0" collapsed="false">
      <c r="G48" s="0" t="n">
        <v>0.05</v>
      </c>
      <c r="H48" s="0" t="str">
        <f aca="false">IF(H45&lt;G48,"oui","non")</f>
        <v>oui</v>
      </c>
      <c r="J48" s="0" t="n">
        <f aca="false">TDIST(1-G48/2,$B$45-2,2)</f>
        <v>0.335726472437572</v>
      </c>
      <c r="K48" s="0" t="n">
        <f aca="false">SQRT(($B$45-2)*(1+J48))</f>
        <v>7.12443723760886</v>
      </c>
      <c r="L48" s="0" t="n">
        <f aca="false">J48/K48</f>
        <v>0.0471232268936726</v>
      </c>
    </row>
    <row r="49" customFormat="false" ht="13.2" hidden="false" customHeight="false" outlineLevel="0" collapsed="false">
      <c r="G49" s="0" t="n">
        <v>0.01</v>
      </c>
      <c r="H49" s="0" t="str">
        <f aca="false">IF(H45&lt;G49,"oui","non")</f>
        <v>oui</v>
      </c>
      <c r="J49" s="0" t="n">
        <f aca="false">TDIST(1-G49/2,$B$45,2)</f>
        <v>0.325717560288236</v>
      </c>
      <c r="K49" s="0" t="n">
        <f aca="false">SQRT(($B$45-2)*(1+J49))</f>
        <v>7.09769450532727</v>
      </c>
      <c r="L49" s="0" t="n">
        <f aca="false">J49/K49</f>
        <v>0.0458906142049033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sheetData>
    <row r="2" customFormat="false" ht="13.2" hidden="false" customHeight="false" outlineLevel="0" collapsed="false">
      <c r="F2" s="0" t="s">
        <v>85</v>
      </c>
    </row>
    <row r="3" customFormat="false" ht="13.2" hidden="false" customHeight="false" outlineLevel="0" collapsed="false">
      <c r="A3" s="0" t="s">
        <v>86</v>
      </c>
      <c r="B3" s="0" t="s">
        <v>87</v>
      </c>
      <c r="G3" s="0" t="s">
        <v>88</v>
      </c>
      <c r="H3" s="0" t="s">
        <v>87</v>
      </c>
    </row>
    <row r="4" customFormat="false" ht="13.2" hidden="false" customHeight="false" outlineLevel="0" collapsed="false">
      <c r="A4" s="0" t="s">
        <v>86</v>
      </c>
      <c r="B4" s="0" t="s">
        <v>87</v>
      </c>
      <c r="F4" s="0" t="s">
        <v>86</v>
      </c>
      <c r="G4" s="0" t="n">
        <v>2</v>
      </c>
      <c r="H4" s="0" t="n">
        <v>14</v>
      </c>
      <c r="I4" s="0" t="n">
        <f aca="false">SUM(G4:H4)</f>
        <v>16</v>
      </c>
    </row>
    <row r="5" customFormat="false" ht="13.2" hidden="false" customHeight="false" outlineLevel="0" collapsed="false">
      <c r="A5" s="0" t="s">
        <v>86</v>
      </c>
      <c r="B5" s="0" t="s">
        <v>87</v>
      </c>
      <c r="F5" s="0" t="s">
        <v>89</v>
      </c>
      <c r="G5" s="0" t="n">
        <v>17</v>
      </c>
      <c r="H5" s="0" t="n">
        <v>7</v>
      </c>
      <c r="I5" s="0" t="n">
        <f aca="false">SUM(G5:H5)</f>
        <v>24</v>
      </c>
    </row>
    <row r="6" customFormat="false" ht="13.2" hidden="false" customHeight="false" outlineLevel="0" collapsed="false">
      <c r="A6" s="0" t="s">
        <v>86</v>
      </c>
      <c r="B6" s="0" t="s">
        <v>87</v>
      </c>
      <c r="G6" s="0" t="n">
        <f aca="false">SUM(G4:G5)</f>
        <v>19</v>
      </c>
      <c r="H6" s="0" t="n">
        <f aca="false">SUM(H4:H5)</f>
        <v>21</v>
      </c>
      <c r="I6" s="0" t="n">
        <f aca="false">SUM(I4:I5)</f>
        <v>40</v>
      </c>
    </row>
    <row r="7" customFormat="false" ht="13.2" hidden="false" customHeight="false" outlineLevel="0" collapsed="false">
      <c r="A7" s="0" t="s">
        <v>86</v>
      </c>
      <c r="B7" s="0" t="s">
        <v>87</v>
      </c>
    </row>
    <row r="8" customFormat="false" ht="13.2" hidden="false" customHeight="false" outlineLevel="0" collapsed="false">
      <c r="A8" s="0" t="s">
        <v>86</v>
      </c>
      <c r="B8" s="0" t="s">
        <v>87</v>
      </c>
    </row>
    <row r="9" customFormat="false" ht="13.2" hidden="false" customHeight="false" outlineLevel="0" collapsed="false">
      <c r="A9" s="0" t="s">
        <v>86</v>
      </c>
      <c r="B9" s="0" t="s">
        <v>87</v>
      </c>
      <c r="F9" s="0" t="s">
        <v>90</v>
      </c>
    </row>
    <row r="10" customFormat="false" ht="13.2" hidden="false" customHeight="false" outlineLevel="0" collapsed="false">
      <c r="A10" s="0" t="s">
        <v>86</v>
      </c>
      <c r="B10" s="0" t="s">
        <v>87</v>
      </c>
      <c r="G10" s="0" t="s">
        <v>88</v>
      </c>
      <c r="H10" s="0" t="s">
        <v>87</v>
      </c>
    </row>
    <row r="11" customFormat="false" ht="13.2" hidden="false" customHeight="false" outlineLevel="0" collapsed="false">
      <c r="A11" s="0" t="s">
        <v>86</v>
      </c>
      <c r="B11" s="0" t="s">
        <v>87</v>
      </c>
      <c r="F11" s="0" t="s">
        <v>86</v>
      </c>
      <c r="G11" s="0" t="n">
        <f aca="false">$I4*G$6/$I$6</f>
        <v>7.6</v>
      </c>
      <c r="H11" s="0" t="n">
        <f aca="false">$I4*H$6/$I$6</f>
        <v>8.4</v>
      </c>
      <c r="I11" s="0" t="n">
        <f aca="false">SUM(G11:H11)</f>
        <v>16</v>
      </c>
    </row>
    <row r="12" customFormat="false" ht="13.2" hidden="false" customHeight="false" outlineLevel="0" collapsed="false">
      <c r="A12" s="0" t="s">
        <v>86</v>
      </c>
      <c r="B12" s="0" t="s">
        <v>87</v>
      </c>
      <c r="F12" s="0" t="s">
        <v>89</v>
      </c>
      <c r="G12" s="0" t="n">
        <f aca="false">$I5*G$6/$I$6</f>
        <v>11.4</v>
      </c>
      <c r="H12" s="0" t="n">
        <f aca="false">$I5*H$6/$I$6</f>
        <v>12.6</v>
      </c>
      <c r="I12" s="0" t="n">
        <f aca="false">SUM(G12:H12)</f>
        <v>24</v>
      </c>
    </row>
    <row r="13" customFormat="false" ht="13.2" hidden="false" customHeight="false" outlineLevel="0" collapsed="false">
      <c r="A13" s="0" t="s">
        <v>86</v>
      </c>
      <c r="B13" s="0" t="s">
        <v>87</v>
      </c>
      <c r="G13" s="0" t="n">
        <f aca="false">SUM(G11:G12)</f>
        <v>19</v>
      </c>
      <c r="H13" s="0" t="n">
        <f aca="false">SUM(H11:H12)</f>
        <v>21</v>
      </c>
      <c r="I13" s="0" t="n">
        <f aca="false">SUM(I11:I12)</f>
        <v>40</v>
      </c>
    </row>
    <row r="14" customFormat="false" ht="13.2" hidden="false" customHeight="false" outlineLevel="0" collapsed="false">
      <c r="A14" s="0" t="s">
        <v>86</v>
      </c>
      <c r="B14" s="0" t="s">
        <v>87</v>
      </c>
    </row>
    <row r="15" customFormat="false" ht="13.2" hidden="false" customHeight="false" outlineLevel="0" collapsed="false">
      <c r="A15" s="0" t="s">
        <v>86</v>
      </c>
      <c r="B15" s="0" t="s">
        <v>87</v>
      </c>
    </row>
    <row r="16" customFormat="false" ht="13.2" hidden="false" customHeight="false" outlineLevel="0" collapsed="false">
      <c r="A16" s="0" t="s">
        <v>86</v>
      </c>
      <c r="B16" s="0" t="s">
        <v>87</v>
      </c>
      <c r="E16" s="0" t="s">
        <v>81</v>
      </c>
      <c r="F16" s="0" t="n">
        <f aca="false">CHITEST(G4:H5,G11:H12)</f>
        <v>0.000295387975179175</v>
      </c>
    </row>
    <row r="17" customFormat="false" ht="13.2" hidden="false" customHeight="false" outlineLevel="0" collapsed="false">
      <c r="A17" s="0" t="s">
        <v>86</v>
      </c>
      <c r="B17" s="0" t="s">
        <v>88</v>
      </c>
    </row>
    <row r="18" customFormat="false" ht="13.2" hidden="false" customHeight="false" outlineLevel="0" collapsed="false">
      <c r="A18" s="0" t="s">
        <v>86</v>
      </c>
      <c r="B18" s="0" t="s">
        <v>88</v>
      </c>
      <c r="E18" s="0" t="s">
        <v>83</v>
      </c>
      <c r="F18" s="15" t="s">
        <v>84</v>
      </c>
    </row>
    <row r="19" customFormat="false" ht="13.2" hidden="false" customHeight="false" outlineLevel="0" collapsed="false">
      <c r="A19" s="0" t="s">
        <v>89</v>
      </c>
      <c r="B19" s="0" t="s">
        <v>87</v>
      </c>
      <c r="E19" s="0" t="n">
        <v>0.05</v>
      </c>
      <c r="F19" s="0" t="str">
        <f aca="false">IF(F16&lt;E19,"oui","non")</f>
        <v>oui</v>
      </c>
    </row>
    <row r="20" customFormat="false" ht="13.2" hidden="false" customHeight="false" outlineLevel="0" collapsed="false">
      <c r="A20" s="0" t="s">
        <v>89</v>
      </c>
      <c r="B20" s="0" t="s">
        <v>87</v>
      </c>
      <c r="E20" s="0" t="n">
        <v>0.01</v>
      </c>
      <c r="F20" s="0" t="str">
        <f aca="false">IF(F16&lt;E20,"oui","non")</f>
        <v>oui</v>
      </c>
    </row>
    <row r="21" customFormat="false" ht="13.2" hidden="false" customHeight="false" outlineLevel="0" collapsed="false">
      <c r="A21" s="0" t="s">
        <v>89</v>
      </c>
      <c r="B21" s="0" t="s">
        <v>87</v>
      </c>
    </row>
    <row r="22" customFormat="false" ht="13.2" hidden="false" customHeight="false" outlineLevel="0" collapsed="false">
      <c r="A22" s="0" t="s">
        <v>89</v>
      </c>
      <c r="B22" s="0" t="s">
        <v>87</v>
      </c>
    </row>
    <row r="23" customFormat="false" ht="13.2" hidden="false" customHeight="false" outlineLevel="0" collapsed="false">
      <c r="A23" s="0" t="s">
        <v>89</v>
      </c>
      <c r="B23" s="0" t="s">
        <v>87</v>
      </c>
    </row>
    <row r="24" customFormat="false" ht="13.2" hidden="false" customHeight="false" outlineLevel="0" collapsed="false">
      <c r="A24" s="0" t="s">
        <v>89</v>
      </c>
      <c r="B24" s="0" t="s">
        <v>87</v>
      </c>
    </row>
    <row r="25" customFormat="false" ht="13.2" hidden="false" customHeight="false" outlineLevel="0" collapsed="false">
      <c r="A25" s="0" t="s">
        <v>89</v>
      </c>
      <c r="B25" s="0" t="s">
        <v>87</v>
      </c>
    </row>
    <row r="26" customFormat="false" ht="13.2" hidden="false" customHeight="false" outlineLevel="0" collapsed="false">
      <c r="A26" s="0" t="s">
        <v>89</v>
      </c>
      <c r="B26" s="0" t="s">
        <v>88</v>
      </c>
    </row>
    <row r="27" customFormat="false" ht="13.2" hidden="false" customHeight="false" outlineLevel="0" collapsed="false">
      <c r="A27" s="0" t="s">
        <v>89</v>
      </c>
      <c r="B27" s="0" t="s">
        <v>88</v>
      </c>
    </row>
    <row r="28" customFormat="false" ht="13.2" hidden="false" customHeight="false" outlineLevel="0" collapsed="false">
      <c r="A28" s="0" t="s">
        <v>89</v>
      </c>
      <c r="B28" s="0" t="s">
        <v>88</v>
      </c>
    </row>
    <row r="29" customFormat="false" ht="13.2" hidden="false" customHeight="false" outlineLevel="0" collapsed="false">
      <c r="A29" s="0" t="s">
        <v>89</v>
      </c>
      <c r="B29" s="0" t="s">
        <v>88</v>
      </c>
    </row>
    <row r="30" customFormat="false" ht="13.2" hidden="false" customHeight="false" outlineLevel="0" collapsed="false">
      <c r="A30" s="0" t="s">
        <v>89</v>
      </c>
      <c r="B30" s="0" t="s">
        <v>88</v>
      </c>
    </row>
    <row r="31" customFormat="false" ht="13.2" hidden="false" customHeight="false" outlineLevel="0" collapsed="false">
      <c r="A31" s="0" t="s">
        <v>89</v>
      </c>
      <c r="B31" s="0" t="s">
        <v>88</v>
      </c>
    </row>
    <row r="32" customFormat="false" ht="13.2" hidden="false" customHeight="false" outlineLevel="0" collapsed="false">
      <c r="A32" s="0" t="s">
        <v>89</v>
      </c>
      <c r="B32" s="0" t="s">
        <v>88</v>
      </c>
    </row>
    <row r="33" customFormat="false" ht="13.2" hidden="false" customHeight="false" outlineLevel="0" collapsed="false">
      <c r="A33" s="0" t="s">
        <v>89</v>
      </c>
      <c r="B33" s="0" t="s">
        <v>88</v>
      </c>
    </row>
    <row r="34" customFormat="false" ht="13.2" hidden="false" customHeight="false" outlineLevel="0" collapsed="false">
      <c r="A34" s="0" t="s">
        <v>89</v>
      </c>
      <c r="B34" s="0" t="s">
        <v>88</v>
      </c>
    </row>
    <row r="35" customFormat="false" ht="13.2" hidden="false" customHeight="false" outlineLevel="0" collapsed="false">
      <c r="A35" s="0" t="s">
        <v>89</v>
      </c>
      <c r="B35" s="0" t="s">
        <v>88</v>
      </c>
    </row>
    <row r="36" customFormat="false" ht="13.2" hidden="false" customHeight="false" outlineLevel="0" collapsed="false">
      <c r="A36" s="0" t="s">
        <v>89</v>
      </c>
      <c r="B36" s="0" t="s">
        <v>88</v>
      </c>
    </row>
    <row r="37" customFormat="false" ht="13.2" hidden="false" customHeight="false" outlineLevel="0" collapsed="false">
      <c r="A37" s="0" t="s">
        <v>89</v>
      </c>
      <c r="B37" s="0" t="s">
        <v>88</v>
      </c>
    </row>
    <row r="38" customFormat="false" ht="13.2" hidden="false" customHeight="false" outlineLevel="0" collapsed="false">
      <c r="A38" s="0" t="s">
        <v>89</v>
      </c>
      <c r="B38" s="0" t="s">
        <v>88</v>
      </c>
    </row>
    <row r="39" customFormat="false" ht="13.2" hidden="false" customHeight="false" outlineLevel="0" collapsed="false">
      <c r="A39" s="0" t="s">
        <v>89</v>
      </c>
      <c r="B39" s="0" t="s">
        <v>88</v>
      </c>
    </row>
    <row r="40" customFormat="false" ht="13.2" hidden="false" customHeight="false" outlineLevel="0" collapsed="false">
      <c r="A40" s="0" t="s">
        <v>89</v>
      </c>
      <c r="B40" s="0" t="s">
        <v>88</v>
      </c>
    </row>
    <row r="41" customFormat="false" ht="13.2" hidden="false" customHeight="false" outlineLevel="0" collapsed="false">
      <c r="A41" s="0" t="s">
        <v>89</v>
      </c>
      <c r="B41" s="0" t="s">
        <v>88</v>
      </c>
    </row>
    <row r="42" customFormat="false" ht="13.2" hidden="false" customHeight="false" outlineLevel="0" collapsed="false">
      <c r="A42" s="0" t="s">
        <v>89</v>
      </c>
      <c r="B42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2008-03-31T10:39:21Z</dcterms:created>
  <dc:creator/>
  <dc:description/>
  <dc:language>fr-FR</dc:language>
  <cp:lastModifiedBy>ADMIN</cp:lastModifiedBy>
  <dcterms:modified xsi:type="dcterms:W3CDTF">2021-07-12T15:22:16Z</dcterms:modified>
  <cp:revision>0</cp:revision>
  <dc:subject/>
  <dc:title/>
</cp:coreProperties>
</file>