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pipo\2024-2025\Analyse de données\"/>
    </mc:Choice>
  </mc:AlternateContent>
  <xr:revisionPtr revIDLastSave="0" documentId="13_ncr:1_{31F0A5EB-70F4-42BC-B3DC-B9425B4A7890}" xr6:coauthVersionLast="47" xr6:coauthVersionMax="47" xr10:uidLastSave="{00000000-0000-0000-0000-000000000000}"/>
  <bookViews>
    <workbookView xWindow="-120" yWindow="-120" windowWidth="20730" windowHeight="11040" activeTab="5" xr2:uid="{31B86C9F-C960-4516-9236-4AEF7E899C2A}"/>
  </bookViews>
  <sheets>
    <sheet name="exercice 1" sheetId="1" r:id="rId1"/>
    <sheet name="exercice 2" sheetId="2" r:id="rId2"/>
    <sheet name="exercice 3" sheetId="3" r:id="rId3"/>
    <sheet name="exercice 4" sheetId="4" r:id="rId4"/>
    <sheet name="exercice 5" sheetId="5" r:id="rId5"/>
    <sheet name="exercice 7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6" l="1"/>
  <c r="C9" i="6"/>
  <c r="D9" i="6" s="1"/>
  <c r="D8" i="6"/>
  <c r="C8" i="6"/>
  <c r="E8" i="6" s="1"/>
  <c r="C7" i="6"/>
  <c r="E7" i="6" s="1"/>
  <c r="C6" i="6"/>
  <c r="E6" i="6" s="1"/>
  <c r="C5" i="6"/>
  <c r="E5" i="6" s="1"/>
  <c r="E8" i="5"/>
  <c r="D8" i="5"/>
  <c r="C8" i="5"/>
  <c r="C6" i="5"/>
  <c r="E6" i="5" s="1"/>
  <c r="C7" i="5"/>
  <c r="E7" i="5" s="1"/>
  <c r="C9" i="5"/>
  <c r="E9" i="5" s="1"/>
  <c r="C5" i="5"/>
  <c r="D5" i="5" s="1"/>
  <c r="F6" i="4"/>
  <c r="F7" i="4"/>
  <c r="F8" i="4"/>
  <c r="F9" i="4"/>
  <c r="F10" i="4" s="1"/>
  <c r="F5" i="4"/>
  <c r="F4" i="4"/>
  <c r="E10" i="4"/>
  <c r="G10" i="4"/>
  <c r="H10" i="4"/>
  <c r="I10" i="4"/>
  <c r="J10" i="4"/>
  <c r="K12" i="4"/>
  <c r="D12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E4" i="4"/>
  <c r="E5" i="4" s="1"/>
  <c r="E6" i="4" s="1"/>
  <c r="E7" i="4" s="1"/>
  <c r="E8" i="4" s="1"/>
  <c r="E9" i="4" s="1"/>
  <c r="K13" i="3"/>
  <c r="D13" i="3"/>
  <c r="F10" i="3"/>
  <c r="F9" i="3" s="1"/>
  <c r="F8" i="3" s="1"/>
  <c r="F7" i="3" s="1"/>
  <c r="F6" i="3" s="1"/>
  <c r="F5" i="3" s="1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J13" i="3" s="1"/>
  <c r="I5" i="3"/>
  <c r="I13" i="3" s="1"/>
  <c r="H5" i="3"/>
  <c r="G5" i="3"/>
  <c r="E5" i="3"/>
  <c r="E6" i="3" s="1"/>
  <c r="E7" i="3" s="1"/>
  <c r="E8" i="3" s="1"/>
  <c r="E9" i="3" s="1"/>
  <c r="E10" i="3" s="1"/>
  <c r="E18" i="2"/>
  <c r="G18" i="2"/>
  <c r="I17" i="2"/>
  <c r="E17" i="2"/>
  <c r="G17" i="2"/>
  <c r="I5" i="2"/>
  <c r="I6" i="2"/>
  <c r="I7" i="2"/>
  <c r="I12" i="2" s="1"/>
  <c r="I8" i="2"/>
  <c r="I9" i="2"/>
  <c r="I10" i="2"/>
  <c r="I11" i="2"/>
  <c r="I4" i="2"/>
  <c r="H5" i="2"/>
  <c r="H6" i="2"/>
  <c r="H7" i="2"/>
  <c r="H8" i="2"/>
  <c r="H9" i="2"/>
  <c r="H10" i="2"/>
  <c r="H11" i="2"/>
  <c r="H4" i="2"/>
  <c r="H12" i="2" s="1"/>
  <c r="G5" i="2"/>
  <c r="G6" i="2"/>
  <c r="G7" i="2"/>
  <c r="G8" i="2"/>
  <c r="G9" i="2"/>
  <c r="G10" i="2"/>
  <c r="G11" i="2"/>
  <c r="G4" i="2"/>
  <c r="G12" i="2" s="1"/>
  <c r="J12" i="2"/>
  <c r="F12" i="2"/>
  <c r="F5" i="2"/>
  <c r="F6" i="2"/>
  <c r="F7" i="2"/>
  <c r="F8" i="2"/>
  <c r="F9" i="2"/>
  <c r="F10" i="2"/>
  <c r="F11" i="2"/>
  <c r="F4" i="2"/>
  <c r="D6" i="2"/>
  <c r="D7" i="2"/>
  <c r="D8" i="2"/>
  <c r="D9" i="2"/>
  <c r="D10" i="2" s="1"/>
  <c r="D11" i="2" s="1"/>
  <c r="D5" i="2"/>
  <c r="E9" i="2"/>
  <c r="E8" i="2" s="1"/>
  <c r="E7" i="2" s="1"/>
  <c r="E6" i="2" s="1"/>
  <c r="E5" i="2" s="1"/>
  <c r="E4" i="2" s="1"/>
  <c r="E10" i="2"/>
  <c r="E11" i="2"/>
  <c r="D4" i="2"/>
  <c r="C12" i="2"/>
  <c r="I18" i="2"/>
  <c r="I11" i="1"/>
  <c r="E12" i="1"/>
  <c r="E11" i="1"/>
  <c r="I12" i="1"/>
  <c r="G12" i="1"/>
  <c r="G11" i="1"/>
  <c r="C8" i="1"/>
  <c r="I8" i="1"/>
  <c r="J8" i="1"/>
  <c r="I4" i="1"/>
  <c r="I5" i="1"/>
  <c r="I6" i="1"/>
  <c r="I7" i="1"/>
  <c r="I3" i="1"/>
  <c r="H8" i="1"/>
  <c r="H4" i="1"/>
  <c r="H5" i="1"/>
  <c r="H6" i="1"/>
  <c r="H7" i="1"/>
  <c r="H3" i="1"/>
  <c r="G8" i="1"/>
  <c r="G4" i="1"/>
  <c r="G5" i="1"/>
  <c r="G6" i="1"/>
  <c r="G7" i="1"/>
  <c r="G3" i="1"/>
  <c r="F8" i="1"/>
  <c r="F4" i="1"/>
  <c r="F5" i="1"/>
  <c r="F6" i="1"/>
  <c r="F7" i="1"/>
  <c r="F3" i="1"/>
  <c r="D3" i="1"/>
  <c r="D4" i="1" s="1"/>
  <c r="D5" i="1" s="1"/>
  <c r="D6" i="1" s="1"/>
  <c r="D7" i="1" s="1"/>
  <c r="E7" i="1"/>
  <c r="E6" i="1" s="1"/>
  <c r="E5" i="1" s="1"/>
  <c r="E4" i="1" s="1"/>
  <c r="E3" i="1" s="1"/>
  <c r="E10" i="6" l="1"/>
  <c r="D7" i="6"/>
  <c r="C10" i="6"/>
  <c r="D5" i="6"/>
  <c r="D10" i="6" s="1"/>
  <c r="H3" i="6" s="1"/>
  <c r="D6" i="6"/>
  <c r="E5" i="5"/>
  <c r="D9" i="5"/>
  <c r="C10" i="5"/>
  <c r="D7" i="5"/>
  <c r="D10" i="5" s="1"/>
  <c r="H3" i="5" s="1"/>
  <c r="D6" i="5"/>
  <c r="E10" i="5"/>
  <c r="I12" i="4"/>
  <c r="F17" i="4" s="1"/>
  <c r="J12" i="4"/>
  <c r="F18" i="4" s="1"/>
  <c r="H12" i="4"/>
  <c r="J17" i="4" s="1"/>
  <c r="G12" i="4"/>
  <c r="H17" i="4" s="1"/>
  <c r="F18" i="3"/>
  <c r="H13" i="3"/>
  <c r="J18" i="3" s="1"/>
  <c r="F19" i="3"/>
  <c r="G13" i="3"/>
  <c r="H18" i="3" s="1"/>
  <c r="H5" i="6" l="1"/>
  <c r="H5" i="5"/>
  <c r="H18" i="4"/>
  <c r="J18" i="4" s="1"/>
  <c r="H19" i="3"/>
  <c r="J19" i="3" s="1"/>
</calcChain>
</file>

<file path=xl/sharedStrings.xml><?xml version="1.0" encoding="utf-8"?>
<sst xmlns="http://schemas.openxmlformats.org/spreadsheetml/2006/main" count="107" uniqueCount="43">
  <si>
    <t>Total</t>
  </si>
  <si>
    <t>xi</t>
  </si>
  <si>
    <t>ni</t>
  </si>
  <si>
    <t>FACA</t>
  </si>
  <si>
    <t>FACD</t>
  </si>
  <si>
    <t>nixi</t>
  </si>
  <si>
    <t>nixi2</t>
  </si>
  <si>
    <t>ni/xi</t>
  </si>
  <si>
    <t>ni|xi-m|</t>
  </si>
  <si>
    <t>niln(xi)</t>
  </si>
  <si>
    <t>Mo=</t>
  </si>
  <si>
    <t>Me=</t>
  </si>
  <si>
    <t>G=</t>
  </si>
  <si>
    <t>H=</t>
  </si>
  <si>
    <t>M=</t>
  </si>
  <si>
    <t>Q=</t>
  </si>
  <si>
    <t>V(x)=</t>
  </si>
  <si>
    <t>sd(x) =</t>
  </si>
  <si>
    <t>Salaire</t>
  </si>
  <si>
    <t>1200-1250</t>
  </si>
  <si>
    <t>1250-1300</t>
  </si>
  <si>
    <t>1300-1350</t>
  </si>
  <si>
    <t>1350-1400</t>
  </si>
  <si>
    <t>1400-1450</t>
  </si>
  <si>
    <t>1450-1500</t>
  </si>
  <si>
    <t>b</t>
  </si>
  <si>
    <t>36,5-37,5</t>
  </si>
  <si>
    <t>37,5-38,5</t>
  </si>
  <si>
    <t>38,5-39,5</t>
  </si>
  <si>
    <t>39,5-40,5</t>
  </si>
  <si>
    <t>40,5-41,5</t>
  </si>
  <si>
    <t>41,5-42,5</t>
  </si>
  <si>
    <t>42,5-43,5</t>
  </si>
  <si>
    <t>xiPi</t>
  </si>
  <si>
    <t>xi²Pi</t>
  </si>
  <si>
    <t>Total :</t>
  </si>
  <si>
    <t>Loi Binomiale</t>
  </si>
  <si>
    <t>p</t>
  </si>
  <si>
    <t>n</t>
  </si>
  <si>
    <t>E(X)=</t>
  </si>
  <si>
    <t>V(X)=</t>
  </si>
  <si>
    <t>Pi</t>
  </si>
  <si>
    <t>Loi Hypergéomatrique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</si>
</sst>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A67A-42BB-4C13-BD15-AF170BC69B2E}">
  <dimension ref="B2:L12"/>
  <sheetViews>
    <sheetView workbookViewId="0">
      <selection activeCell="B11" sqref="B11:I12"/>
    </sheetView>
  </sheetViews>
  <sheetFormatPr baseColWidth="10" defaultRowHeight="15" x14ac:dyDescent="0.25"/>
  <sheetData>
    <row r="2" spans="2:12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9</v>
      </c>
      <c r="I2" s="2" t="s">
        <v>7</v>
      </c>
      <c r="J2" s="2" t="s">
        <v>8</v>
      </c>
      <c r="K2" s="1"/>
      <c r="L2" s="1"/>
    </row>
    <row r="3" spans="2:12" x14ac:dyDescent="0.25">
      <c r="B3" s="2">
        <v>1</v>
      </c>
      <c r="C3" s="2">
        <v>5</v>
      </c>
      <c r="D3" s="2">
        <f>C3</f>
        <v>5</v>
      </c>
      <c r="E3" s="2">
        <f t="shared" ref="E3:E5" si="0">C3+E4</f>
        <v>30</v>
      </c>
      <c r="F3" s="2">
        <f>B3*C3</f>
        <v>5</v>
      </c>
      <c r="G3" s="2">
        <f>C3*B3^2</f>
        <v>5</v>
      </c>
      <c r="H3" s="2">
        <f>C3*LN(B3)</f>
        <v>0</v>
      </c>
      <c r="I3" s="2">
        <f>C3/B3</f>
        <v>5</v>
      </c>
      <c r="J3" s="2"/>
      <c r="K3" s="1"/>
      <c r="L3" s="1"/>
    </row>
    <row r="4" spans="2:12" x14ac:dyDescent="0.25">
      <c r="B4" s="2">
        <v>2</v>
      </c>
      <c r="C4" s="2">
        <v>5</v>
      </c>
      <c r="D4" s="2">
        <f>C4+D3</f>
        <v>10</v>
      </c>
      <c r="E4" s="2">
        <f t="shared" si="0"/>
        <v>25</v>
      </c>
      <c r="F4" s="2">
        <f t="shared" ref="F4:F7" si="1">B4*C4</f>
        <v>10</v>
      </c>
      <c r="G4" s="2">
        <f t="shared" ref="G4:G7" si="2">C4*B4^2</f>
        <v>20</v>
      </c>
      <c r="H4" s="2">
        <f t="shared" ref="H4:H7" si="3">C4*LN(B4)</f>
        <v>3.4657359027997265</v>
      </c>
      <c r="I4" s="2">
        <f t="shared" ref="I4:I7" si="4">C4/B4</f>
        <v>2.5</v>
      </c>
      <c r="J4" s="2"/>
      <c r="K4" s="1"/>
      <c r="L4" s="1"/>
    </row>
    <row r="5" spans="2:12" x14ac:dyDescent="0.25">
      <c r="B5" s="2">
        <v>3</v>
      </c>
      <c r="C5" s="2">
        <v>10</v>
      </c>
      <c r="D5" s="2">
        <f t="shared" ref="D5:D7" si="5">C5+D4</f>
        <v>20</v>
      </c>
      <c r="E5" s="2">
        <f t="shared" si="0"/>
        <v>20</v>
      </c>
      <c r="F5" s="2">
        <f t="shared" si="1"/>
        <v>30</v>
      </c>
      <c r="G5" s="2">
        <f t="shared" si="2"/>
        <v>90</v>
      </c>
      <c r="H5" s="2">
        <f t="shared" si="3"/>
        <v>10.986122886681098</v>
      </c>
      <c r="I5" s="2">
        <f t="shared" si="4"/>
        <v>3.3333333333333335</v>
      </c>
      <c r="J5" s="2"/>
      <c r="K5" s="1"/>
      <c r="L5" s="1"/>
    </row>
    <row r="6" spans="2:12" x14ac:dyDescent="0.25">
      <c r="B6" s="2">
        <v>4</v>
      </c>
      <c r="C6" s="2">
        <v>5</v>
      </c>
      <c r="D6" s="2">
        <f t="shared" si="5"/>
        <v>25</v>
      </c>
      <c r="E6" s="2">
        <f>C6+E7</f>
        <v>10</v>
      </c>
      <c r="F6" s="2">
        <f t="shared" si="1"/>
        <v>20</v>
      </c>
      <c r="G6" s="2">
        <f t="shared" si="2"/>
        <v>80</v>
      </c>
      <c r="H6" s="2">
        <f t="shared" si="3"/>
        <v>6.9314718055994531</v>
      </c>
      <c r="I6" s="2">
        <f t="shared" si="4"/>
        <v>1.25</v>
      </c>
      <c r="J6" s="2"/>
      <c r="K6" s="1"/>
      <c r="L6" s="1"/>
    </row>
    <row r="7" spans="2:12" x14ac:dyDescent="0.25">
      <c r="B7" s="2">
        <v>5</v>
      </c>
      <c r="C7" s="2">
        <v>5</v>
      </c>
      <c r="D7" s="2">
        <f t="shared" si="5"/>
        <v>30</v>
      </c>
      <c r="E7" s="2">
        <f>C7</f>
        <v>5</v>
      </c>
      <c r="F7" s="2">
        <f t="shared" si="1"/>
        <v>25</v>
      </c>
      <c r="G7" s="2">
        <f t="shared" si="2"/>
        <v>125</v>
      </c>
      <c r="H7" s="2">
        <f t="shared" si="3"/>
        <v>8.0471895621705016</v>
      </c>
      <c r="I7" s="2">
        <f t="shared" si="4"/>
        <v>1</v>
      </c>
      <c r="J7" s="2"/>
      <c r="K7" s="1"/>
      <c r="L7" s="1"/>
    </row>
    <row r="8" spans="2:12" x14ac:dyDescent="0.25">
      <c r="B8" s="2" t="s">
        <v>0</v>
      </c>
      <c r="C8" s="2">
        <f>SUM(C3:C7)</f>
        <v>30</v>
      </c>
      <c r="D8" s="2"/>
      <c r="E8" s="2"/>
      <c r="F8" s="2">
        <f>SUM(F3:F7)</f>
        <v>90</v>
      </c>
      <c r="G8" s="2">
        <f>SUM(G3:G7)</f>
        <v>320</v>
      </c>
      <c r="H8" s="2">
        <f>SUM(H3:H7)</f>
        <v>29.430520157250779</v>
      </c>
      <c r="I8" s="2">
        <f t="shared" ref="I8:J8" si="6">SUM(I3:I7)</f>
        <v>13.083333333333334</v>
      </c>
      <c r="J8" s="2">
        <f t="shared" si="6"/>
        <v>0</v>
      </c>
      <c r="K8" s="1"/>
      <c r="L8" s="1"/>
    </row>
    <row r="11" spans="2:12" x14ac:dyDescent="0.25">
      <c r="B11" s="3" t="s">
        <v>10</v>
      </c>
      <c r="C11" s="4">
        <v>3</v>
      </c>
      <c r="D11" s="3" t="s">
        <v>12</v>
      </c>
      <c r="E11" s="4">
        <f>H8/C8</f>
        <v>0.98101733857502593</v>
      </c>
      <c r="F11" s="3" t="s">
        <v>14</v>
      </c>
      <c r="G11" s="4">
        <f>F8/C8</f>
        <v>3</v>
      </c>
      <c r="H11" s="3" t="s">
        <v>15</v>
      </c>
      <c r="I11" s="4">
        <f>SQRT(G8/C8)</f>
        <v>3.2659863237109041</v>
      </c>
    </row>
    <row r="12" spans="2:12" x14ac:dyDescent="0.25">
      <c r="B12" s="3" t="s">
        <v>11</v>
      </c>
      <c r="C12" s="4">
        <v>3</v>
      </c>
      <c r="D12" s="3" t="s">
        <v>13</v>
      </c>
      <c r="E12" s="4">
        <f>C8/I8</f>
        <v>2.2929936305732483</v>
      </c>
      <c r="F12" s="3" t="s">
        <v>16</v>
      </c>
      <c r="G12" s="4">
        <f>G8/C8-G11^2</f>
        <v>1.6666666666666661</v>
      </c>
      <c r="H12" s="3" t="s">
        <v>17</v>
      </c>
      <c r="I12" s="4">
        <f>SQRT(G12)</f>
        <v>1.2909944487358054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9534-6073-4EC3-998E-CB0C138ACB19}">
  <dimension ref="B3:J18"/>
  <sheetViews>
    <sheetView topLeftCell="A2" workbookViewId="0">
      <selection activeCell="B3" sqref="B3:J18"/>
    </sheetView>
  </sheetViews>
  <sheetFormatPr baseColWidth="10" defaultRowHeight="15" x14ac:dyDescent="0.25"/>
  <sheetData>
    <row r="3" spans="2:10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9</v>
      </c>
      <c r="I3" s="2" t="s">
        <v>7</v>
      </c>
      <c r="J3" s="2" t="s">
        <v>8</v>
      </c>
    </row>
    <row r="4" spans="2:10" x14ac:dyDescent="0.25">
      <c r="B4" s="4">
        <v>1</v>
      </c>
      <c r="C4" s="4">
        <v>380</v>
      </c>
      <c r="D4" s="4">
        <f>C4</f>
        <v>380</v>
      </c>
      <c r="E4" s="4">
        <f t="shared" ref="E4:E9" si="0">C4+E5</f>
        <v>1500</v>
      </c>
      <c r="F4" s="4">
        <f>B4*C4</f>
        <v>380</v>
      </c>
      <c r="G4" s="4">
        <f>C4*B4^2</f>
        <v>380</v>
      </c>
      <c r="H4" s="4">
        <f>C4*LN(B4)</f>
        <v>0</v>
      </c>
      <c r="I4" s="4">
        <f>C4/B4</f>
        <v>380</v>
      </c>
      <c r="J4" s="4"/>
    </row>
    <row r="5" spans="2:10" x14ac:dyDescent="0.25">
      <c r="B5" s="4">
        <v>2</v>
      </c>
      <c r="C5" s="4">
        <v>455</v>
      </c>
      <c r="D5" s="4">
        <f>D4+C5</f>
        <v>835</v>
      </c>
      <c r="E5" s="4">
        <f t="shared" si="0"/>
        <v>1120</v>
      </c>
      <c r="F5" s="4">
        <f t="shared" ref="F5:F11" si="1">B5*C5</f>
        <v>910</v>
      </c>
      <c r="G5" s="4">
        <f t="shared" ref="G5:G11" si="2">C5*B5^2</f>
        <v>1820</v>
      </c>
      <c r="H5" s="4">
        <f t="shared" ref="H5:H11" si="3">C5*LN(B5)</f>
        <v>315.38196715477511</v>
      </c>
      <c r="I5" s="4">
        <f t="shared" ref="I5:I11" si="4">C5/B5</f>
        <v>227.5</v>
      </c>
      <c r="J5" s="4"/>
    </row>
    <row r="6" spans="2:10" x14ac:dyDescent="0.25">
      <c r="B6" s="4">
        <v>3</v>
      </c>
      <c r="C6" s="4">
        <v>245</v>
      </c>
      <c r="D6" s="4">
        <f t="shared" ref="D6:D11" si="5">D5+C6</f>
        <v>1080</v>
      </c>
      <c r="E6" s="4">
        <f t="shared" si="0"/>
        <v>665</v>
      </c>
      <c r="F6" s="4">
        <f t="shared" si="1"/>
        <v>735</v>
      </c>
      <c r="G6" s="4">
        <f t="shared" si="2"/>
        <v>2205</v>
      </c>
      <c r="H6" s="4">
        <f t="shared" si="3"/>
        <v>269.16001072368692</v>
      </c>
      <c r="I6" s="4">
        <f t="shared" si="4"/>
        <v>81.666666666666671</v>
      </c>
      <c r="J6" s="4"/>
    </row>
    <row r="7" spans="2:10" x14ac:dyDescent="0.25">
      <c r="B7" s="4">
        <v>4</v>
      </c>
      <c r="C7" s="4">
        <v>230</v>
      </c>
      <c r="D7" s="4">
        <f t="shared" si="5"/>
        <v>1310</v>
      </c>
      <c r="E7" s="4">
        <f t="shared" si="0"/>
        <v>420</v>
      </c>
      <c r="F7" s="4">
        <f t="shared" si="1"/>
        <v>920</v>
      </c>
      <c r="G7" s="4">
        <f t="shared" si="2"/>
        <v>3680</v>
      </c>
      <c r="H7" s="4">
        <f t="shared" si="3"/>
        <v>318.84770305757485</v>
      </c>
      <c r="I7" s="4">
        <f t="shared" si="4"/>
        <v>57.5</v>
      </c>
      <c r="J7" s="4"/>
    </row>
    <row r="8" spans="2:10" x14ac:dyDescent="0.25">
      <c r="B8" s="4">
        <v>5</v>
      </c>
      <c r="C8" s="4">
        <v>100</v>
      </c>
      <c r="D8" s="4">
        <f t="shared" si="5"/>
        <v>1410</v>
      </c>
      <c r="E8" s="4">
        <f t="shared" si="0"/>
        <v>190</v>
      </c>
      <c r="F8" s="4">
        <f t="shared" si="1"/>
        <v>500</v>
      </c>
      <c r="G8" s="4">
        <f t="shared" si="2"/>
        <v>2500</v>
      </c>
      <c r="H8" s="4">
        <f t="shared" si="3"/>
        <v>160.94379124341003</v>
      </c>
      <c r="I8" s="4">
        <f t="shared" si="4"/>
        <v>20</v>
      </c>
      <c r="J8" s="4"/>
    </row>
    <row r="9" spans="2:10" x14ac:dyDescent="0.25">
      <c r="B9" s="4">
        <v>6</v>
      </c>
      <c r="C9" s="4">
        <v>75</v>
      </c>
      <c r="D9" s="4">
        <f t="shared" si="5"/>
        <v>1485</v>
      </c>
      <c r="E9" s="4">
        <f t="shared" si="0"/>
        <v>90</v>
      </c>
      <c r="F9" s="4">
        <f t="shared" si="1"/>
        <v>450</v>
      </c>
      <c r="G9" s="4">
        <f t="shared" si="2"/>
        <v>2700</v>
      </c>
      <c r="H9" s="4">
        <f t="shared" si="3"/>
        <v>134.38196019210412</v>
      </c>
      <c r="I9" s="4">
        <f t="shared" si="4"/>
        <v>12.5</v>
      </c>
      <c r="J9" s="4"/>
    </row>
    <row r="10" spans="2:10" x14ac:dyDescent="0.25">
      <c r="B10" s="4">
        <v>7</v>
      </c>
      <c r="C10" s="4">
        <v>10</v>
      </c>
      <c r="D10" s="4">
        <f t="shared" si="5"/>
        <v>1495</v>
      </c>
      <c r="E10" s="4">
        <f>C10+E11</f>
        <v>15</v>
      </c>
      <c r="F10" s="4">
        <f t="shared" si="1"/>
        <v>70</v>
      </c>
      <c r="G10" s="4">
        <f t="shared" si="2"/>
        <v>490</v>
      </c>
      <c r="H10" s="4">
        <f t="shared" si="3"/>
        <v>19.459101490553131</v>
      </c>
      <c r="I10" s="4">
        <f t="shared" si="4"/>
        <v>1.4285714285714286</v>
      </c>
      <c r="J10" s="4"/>
    </row>
    <row r="11" spans="2:10" x14ac:dyDescent="0.25">
      <c r="B11" s="4">
        <v>8</v>
      </c>
      <c r="C11" s="4">
        <v>5</v>
      </c>
      <c r="D11" s="4">
        <f t="shared" si="5"/>
        <v>1500</v>
      </c>
      <c r="E11" s="4">
        <f>C11</f>
        <v>5</v>
      </c>
      <c r="F11" s="4">
        <f t="shared" si="1"/>
        <v>40</v>
      </c>
      <c r="G11" s="4">
        <f t="shared" si="2"/>
        <v>320</v>
      </c>
      <c r="H11" s="4">
        <f t="shared" si="3"/>
        <v>10.397207708399179</v>
      </c>
      <c r="I11" s="4">
        <f t="shared" si="4"/>
        <v>0.625</v>
      </c>
      <c r="J11" s="4"/>
    </row>
    <row r="12" spans="2:10" x14ac:dyDescent="0.25">
      <c r="B12" s="4" t="s">
        <v>0</v>
      </c>
      <c r="C12" s="4">
        <f>SUM(C4:C11)</f>
        <v>1500</v>
      </c>
      <c r="D12" s="4"/>
      <c r="E12" s="4"/>
      <c r="F12" s="4">
        <f>SUM(F4:F11)</f>
        <v>4005</v>
      </c>
      <c r="G12" s="4">
        <f t="shared" ref="G12:J12" si="6">SUM(G4:G11)</f>
        <v>14095</v>
      </c>
      <c r="H12" s="4">
        <f t="shared" si="6"/>
        <v>1228.5717415705035</v>
      </c>
      <c r="I12" s="4">
        <f t="shared" si="6"/>
        <v>781.22023809523807</v>
      </c>
      <c r="J12" s="4">
        <f t="shared" si="6"/>
        <v>0</v>
      </c>
    </row>
    <row r="17" spans="2:9" x14ac:dyDescent="0.25">
      <c r="B17" s="3" t="s">
        <v>10</v>
      </c>
      <c r="C17" s="4">
        <v>2</v>
      </c>
      <c r="D17" s="3" t="s">
        <v>12</v>
      </c>
      <c r="E17" s="4">
        <f>H12/C12</f>
        <v>0.81904782771366902</v>
      </c>
      <c r="F17" s="3" t="s">
        <v>14</v>
      </c>
      <c r="G17" s="4">
        <f>F12/C12</f>
        <v>2.67</v>
      </c>
      <c r="H17" s="3" t="s">
        <v>15</v>
      </c>
      <c r="I17" s="4">
        <f>SQRT(G12/C12)</f>
        <v>3.0653982884230015</v>
      </c>
    </row>
    <row r="18" spans="2:9" x14ac:dyDescent="0.25">
      <c r="B18" s="3" t="s">
        <v>11</v>
      </c>
      <c r="C18" s="4">
        <v>2</v>
      </c>
      <c r="D18" s="3" t="s">
        <v>13</v>
      </c>
      <c r="E18" s="4">
        <f>C12/I12</f>
        <v>1.9200731456436437</v>
      </c>
      <c r="F18" s="3" t="s">
        <v>16</v>
      </c>
      <c r="G18" s="4">
        <f>I17^2-G17^2</f>
        <v>2.2677666666666685</v>
      </c>
      <c r="H18" s="3" t="s">
        <v>17</v>
      </c>
      <c r="I18" s="4">
        <f>SQRT(G18)</f>
        <v>1.5059105772477557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C191-835E-4331-B53C-E80BF6CF2BF3}">
  <dimension ref="B4:K19"/>
  <sheetViews>
    <sheetView topLeftCell="A3" workbookViewId="0">
      <selection activeCell="B4" sqref="B4:K19"/>
    </sheetView>
  </sheetViews>
  <sheetFormatPr baseColWidth="10" defaultRowHeight="15" x14ac:dyDescent="0.25"/>
  <sheetData>
    <row r="4" spans="2:11" x14ac:dyDescent="0.25">
      <c r="B4" t="s">
        <v>18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9</v>
      </c>
      <c r="J4" s="2" t="s">
        <v>7</v>
      </c>
      <c r="K4" s="2" t="s">
        <v>8</v>
      </c>
    </row>
    <row r="5" spans="2:11" x14ac:dyDescent="0.25">
      <c r="B5" t="s">
        <v>19</v>
      </c>
      <c r="C5" s="4">
        <v>1125</v>
      </c>
      <c r="D5" s="4">
        <v>20</v>
      </c>
      <c r="E5" s="4">
        <f>D5</f>
        <v>20</v>
      </c>
      <c r="F5" s="4">
        <f t="shared" ref="F5:F10" si="0">D5+F6</f>
        <v>100</v>
      </c>
      <c r="G5" s="4">
        <f>C5*D5</f>
        <v>22500</v>
      </c>
      <c r="H5" s="4">
        <f>D5*C5^2</f>
        <v>25312500</v>
      </c>
      <c r="I5" s="4">
        <f>D5*LN(C5)</f>
        <v>140.51076629277043</v>
      </c>
      <c r="J5" s="4">
        <f>D5/C5</f>
        <v>1.7777777777777778E-2</v>
      </c>
      <c r="K5" s="4"/>
    </row>
    <row r="6" spans="2:11" x14ac:dyDescent="0.25">
      <c r="B6" t="s">
        <v>20</v>
      </c>
      <c r="C6" s="4">
        <v>1275</v>
      </c>
      <c r="D6" s="4">
        <v>10</v>
      </c>
      <c r="E6" s="4">
        <f>E5+D6</f>
        <v>30</v>
      </c>
      <c r="F6" s="4">
        <f t="shared" si="0"/>
        <v>80</v>
      </c>
      <c r="G6" s="4">
        <f t="shared" ref="G6:G12" si="1">C6*D6</f>
        <v>12750</v>
      </c>
      <c r="H6" s="4">
        <f t="shared" ref="H6:H12" si="2">D6*C6^2</f>
        <v>16256250</v>
      </c>
      <c r="I6" s="4">
        <f t="shared" ref="I6:I12" si="3">D6*LN(C6)</f>
        <v>71.507014575925268</v>
      </c>
      <c r="J6" s="4">
        <f t="shared" ref="J6:J12" si="4">D6/C6</f>
        <v>7.8431372549019607E-3</v>
      </c>
      <c r="K6" s="4"/>
    </row>
    <row r="7" spans="2:11" x14ac:dyDescent="0.25">
      <c r="B7" t="s">
        <v>21</v>
      </c>
      <c r="C7" s="4">
        <v>1325</v>
      </c>
      <c r="D7" s="4">
        <v>32</v>
      </c>
      <c r="E7" s="4">
        <f t="shared" ref="E7:E12" si="5">E6+D7</f>
        <v>62</v>
      </c>
      <c r="F7" s="4">
        <f t="shared" si="0"/>
        <v>70</v>
      </c>
      <c r="G7" s="4">
        <f t="shared" si="1"/>
        <v>42400</v>
      </c>
      <c r="H7" s="4">
        <f t="shared" si="2"/>
        <v>56180000</v>
      </c>
      <c r="I7" s="4">
        <f t="shared" si="3"/>
        <v>230.05336762945032</v>
      </c>
      <c r="J7" s="4">
        <f t="shared" si="4"/>
        <v>2.4150943396226414E-2</v>
      </c>
      <c r="K7" s="4"/>
    </row>
    <row r="8" spans="2:11" x14ac:dyDescent="0.25">
      <c r="B8" t="s">
        <v>22</v>
      </c>
      <c r="C8" s="4">
        <v>1375</v>
      </c>
      <c r="D8" s="4">
        <v>25</v>
      </c>
      <c r="E8" s="4">
        <f t="shared" si="5"/>
        <v>87</v>
      </c>
      <c r="F8" s="4">
        <f t="shared" si="0"/>
        <v>38</v>
      </c>
      <c r="G8" s="4">
        <f t="shared" si="1"/>
        <v>34375</v>
      </c>
      <c r="H8" s="4">
        <f t="shared" si="2"/>
        <v>47265625</v>
      </c>
      <c r="I8" s="4">
        <f t="shared" si="3"/>
        <v>180.65522525251677</v>
      </c>
      <c r="J8" s="4">
        <f t="shared" si="4"/>
        <v>1.8181818181818181E-2</v>
      </c>
      <c r="K8" s="4"/>
    </row>
    <row r="9" spans="2:11" x14ac:dyDescent="0.25">
      <c r="B9" t="s">
        <v>23</v>
      </c>
      <c r="C9" s="4">
        <v>1425</v>
      </c>
      <c r="D9" s="4">
        <v>8</v>
      </c>
      <c r="E9" s="4">
        <f t="shared" si="5"/>
        <v>95</v>
      </c>
      <c r="F9" s="4">
        <f t="shared" si="0"/>
        <v>13</v>
      </c>
      <c r="G9" s="4">
        <f t="shared" si="1"/>
        <v>11400</v>
      </c>
      <c r="H9" s="4">
        <f t="shared" si="2"/>
        <v>16245000</v>
      </c>
      <c r="I9" s="4">
        <f t="shared" si="3"/>
        <v>58.09541674162201</v>
      </c>
      <c r="J9" s="4">
        <f t="shared" si="4"/>
        <v>5.6140350877192978E-3</v>
      </c>
      <c r="K9" s="4"/>
    </row>
    <row r="10" spans="2:11" x14ac:dyDescent="0.25">
      <c r="B10" t="s">
        <v>24</v>
      </c>
      <c r="C10" s="4">
        <v>1475</v>
      </c>
      <c r="D10" s="4">
        <v>5</v>
      </c>
      <c r="E10" s="4">
        <f t="shared" si="5"/>
        <v>100</v>
      </c>
      <c r="F10" s="4">
        <f t="shared" si="0"/>
        <v>5</v>
      </c>
      <c r="G10" s="4">
        <f t="shared" si="1"/>
        <v>7375</v>
      </c>
      <c r="H10" s="4">
        <f t="shared" si="2"/>
        <v>10878125</v>
      </c>
      <c r="I10" s="4">
        <f t="shared" si="3"/>
        <v>36.482066343869597</v>
      </c>
      <c r="J10" s="4">
        <f t="shared" si="4"/>
        <v>3.3898305084745762E-3</v>
      </c>
      <c r="K10" s="4"/>
    </row>
    <row r="11" spans="2:11" x14ac:dyDescent="0.25">
      <c r="C11" s="4"/>
      <c r="D11" s="4"/>
      <c r="E11" s="4"/>
      <c r="F11" s="4"/>
      <c r="G11" s="4"/>
      <c r="H11" s="4"/>
      <c r="I11" s="4"/>
      <c r="J11" s="4"/>
      <c r="K11" s="4"/>
    </row>
    <row r="12" spans="2:11" x14ac:dyDescent="0.25">
      <c r="C12" s="4"/>
      <c r="D12" s="4"/>
      <c r="E12" s="4"/>
      <c r="F12" s="4"/>
      <c r="G12" s="4"/>
      <c r="H12" s="4"/>
      <c r="I12" s="4"/>
      <c r="J12" s="4"/>
      <c r="K12" s="4"/>
    </row>
    <row r="13" spans="2:11" x14ac:dyDescent="0.25">
      <c r="C13" s="4" t="s">
        <v>0</v>
      </c>
      <c r="D13" s="4">
        <f>SUM(D5:D12)</f>
        <v>100</v>
      </c>
      <c r="E13" s="4"/>
      <c r="F13" s="4"/>
      <c r="G13" s="4">
        <f>SUM(G5:G12)</f>
        <v>130800</v>
      </c>
      <c r="H13" s="4">
        <f t="shared" ref="H13:K13" si="6">SUM(H5:H12)</f>
        <v>172137500</v>
      </c>
      <c r="I13" s="4">
        <f t="shared" si="6"/>
        <v>717.30385683615441</v>
      </c>
      <c r="J13" s="4">
        <f t="shared" si="6"/>
        <v>7.6957542206918195E-2</v>
      </c>
      <c r="K13" s="4">
        <f t="shared" si="6"/>
        <v>0</v>
      </c>
    </row>
    <row r="18" spans="3:10" x14ac:dyDescent="0.25">
      <c r="C18" s="3" t="s">
        <v>10</v>
      </c>
      <c r="D18" s="4">
        <v>1325</v>
      </c>
      <c r="E18" s="3" t="s">
        <v>12</v>
      </c>
      <c r="F18" s="4">
        <f>I13/D13</f>
        <v>7.1730385683615445</v>
      </c>
      <c r="G18" s="3" t="s">
        <v>14</v>
      </c>
      <c r="H18" s="4">
        <f>G13/D13</f>
        <v>1308</v>
      </c>
      <c r="I18" s="3" t="s">
        <v>15</v>
      </c>
      <c r="J18" s="4">
        <f>SQRT(H13/D13)</f>
        <v>1312.0118139712006</v>
      </c>
    </row>
    <row r="19" spans="3:10" x14ac:dyDescent="0.25">
      <c r="C19" s="3" t="s">
        <v>11</v>
      </c>
      <c r="D19" s="4">
        <v>1325</v>
      </c>
      <c r="E19" s="3" t="s">
        <v>13</v>
      </c>
      <c r="F19" s="4">
        <f>D13/J13</f>
        <v>1299.4177975581238</v>
      </c>
      <c r="G19" s="3" t="s">
        <v>16</v>
      </c>
      <c r="H19" s="4">
        <f>J18^2-H18^2</f>
        <v>10511.000000000233</v>
      </c>
      <c r="I19" s="3" t="s">
        <v>17</v>
      </c>
      <c r="J19" s="4">
        <f>SQRT(H19)</f>
        <v>102.52316811335979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2AAA-4DAD-4382-9F7E-E8918E29D70F}">
  <dimension ref="B3:K18"/>
  <sheetViews>
    <sheetView workbookViewId="0">
      <selection activeCell="E15" sqref="E15"/>
    </sheetView>
  </sheetViews>
  <sheetFormatPr baseColWidth="10" defaultRowHeight="15" x14ac:dyDescent="0.25"/>
  <sheetData>
    <row r="3" spans="2:11" x14ac:dyDescent="0.25">
      <c r="B3" t="s">
        <v>25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9</v>
      </c>
      <c r="J3" s="2" t="s">
        <v>7</v>
      </c>
      <c r="K3" s="2" t="s">
        <v>8</v>
      </c>
    </row>
    <row r="4" spans="2:11" x14ac:dyDescent="0.25">
      <c r="B4" t="s">
        <v>26</v>
      </c>
      <c r="C4" s="4">
        <v>37</v>
      </c>
      <c r="D4" s="4">
        <v>3</v>
      </c>
      <c r="E4" s="4">
        <f>D4</f>
        <v>3</v>
      </c>
      <c r="F4" s="4">
        <f>D12</f>
        <v>60</v>
      </c>
      <c r="G4" s="4">
        <f>C4*D4</f>
        <v>111</v>
      </c>
      <c r="H4" s="4">
        <f>D4*C4^2</f>
        <v>4107</v>
      </c>
      <c r="I4" s="4">
        <f>D4*LN(C4)</f>
        <v>10.832753737932673</v>
      </c>
      <c r="J4" s="4">
        <f>D4/C4</f>
        <v>8.1081081081081086E-2</v>
      </c>
      <c r="K4" s="4"/>
    </row>
    <row r="5" spans="2:11" x14ac:dyDescent="0.25">
      <c r="B5" t="s">
        <v>27</v>
      </c>
      <c r="C5" s="4">
        <v>38</v>
      </c>
      <c r="D5" s="4">
        <v>7</v>
      </c>
      <c r="E5" s="4">
        <f>E4+D5</f>
        <v>10</v>
      </c>
      <c r="F5" s="4">
        <f>F4-D4</f>
        <v>57</v>
      </c>
      <c r="G5" s="4">
        <f t="shared" ref="G5:G11" si="0">C5*D5</f>
        <v>266</v>
      </c>
      <c r="H5" s="4">
        <f t="shared" ref="H5:H11" si="1">D5*C5^2</f>
        <v>10108</v>
      </c>
      <c r="I5" s="4">
        <f t="shared" ref="I5:I11" si="2">D5*LN(C5)</f>
        <v>25.4631031180847</v>
      </c>
      <c r="J5" s="4">
        <f t="shared" ref="J5:J11" si="3">D5/C5</f>
        <v>0.18421052631578946</v>
      </c>
      <c r="K5" s="4"/>
    </row>
    <row r="6" spans="2:11" x14ac:dyDescent="0.25">
      <c r="B6" t="s">
        <v>28</v>
      </c>
      <c r="C6" s="4">
        <v>39</v>
      </c>
      <c r="D6" s="4">
        <v>17</v>
      </c>
      <c r="E6" s="4">
        <f t="shared" ref="E6:E10" si="4">E5+D6</f>
        <v>27</v>
      </c>
      <c r="F6" s="4">
        <f t="shared" ref="F6:F10" si="5">F5-D5</f>
        <v>50</v>
      </c>
      <c r="G6" s="4">
        <f t="shared" si="0"/>
        <v>663</v>
      </c>
      <c r="H6" s="4">
        <f t="shared" si="1"/>
        <v>25857</v>
      </c>
      <c r="I6" s="4">
        <f t="shared" si="2"/>
        <v>62.280547984203984</v>
      </c>
      <c r="J6" s="4">
        <f t="shared" si="3"/>
        <v>0.4358974358974359</v>
      </c>
      <c r="K6" s="4"/>
    </row>
    <row r="7" spans="2:11" x14ac:dyDescent="0.25">
      <c r="B7" t="s">
        <v>29</v>
      </c>
      <c r="C7" s="4">
        <v>40</v>
      </c>
      <c r="D7" s="4">
        <v>18</v>
      </c>
      <c r="E7" s="4">
        <f t="shared" si="4"/>
        <v>45</v>
      </c>
      <c r="F7" s="4">
        <f t="shared" si="5"/>
        <v>33</v>
      </c>
      <c r="G7" s="4">
        <f t="shared" si="0"/>
        <v>720</v>
      </c>
      <c r="H7" s="4">
        <f t="shared" si="1"/>
        <v>28800</v>
      </c>
      <c r="I7" s="4">
        <f t="shared" si="2"/>
        <v>66.399830174050848</v>
      </c>
      <c r="J7" s="4">
        <f t="shared" si="3"/>
        <v>0.45</v>
      </c>
      <c r="K7" s="4"/>
    </row>
    <row r="8" spans="2:11" x14ac:dyDescent="0.25">
      <c r="B8" t="s">
        <v>30</v>
      </c>
      <c r="C8" s="4">
        <v>41</v>
      </c>
      <c r="D8" s="4">
        <v>9</v>
      </c>
      <c r="E8" s="4">
        <f t="shared" si="4"/>
        <v>54</v>
      </c>
      <c r="F8" s="4">
        <f t="shared" si="5"/>
        <v>15</v>
      </c>
      <c r="G8" s="4">
        <f t="shared" si="0"/>
        <v>369</v>
      </c>
      <c r="H8" s="4">
        <f t="shared" si="1"/>
        <v>15129</v>
      </c>
      <c r="I8" s="4">
        <f t="shared" si="2"/>
        <v>33.422148600338772</v>
      </c>
      <c r="J8" s="4">
        <f t="shared" si="3"/>
        <v>0.21951219512195122</v>
      </c>
      <c r="K8" s="4"/>
    </row>
    <row r="9" spans="2:11" x14ac:dyDescent="0.25">
      <c r="B9" t="s">
        <v>31</v>
      </c>
      <c r="C9" s="4">
        <v>42</v>
      </c>
      <c r="D9" s="4">
        <v>4</v>
      </c>
      <c r="E9" s="4">
        <f t="shared" si="4"/>
        <v>58</v>
      </c>
      <c r="F9" s="4">
        <f t="shared" si="5"/>
        <v>6</v>
      </c>
      <c r="G9" s="4">
        <f t="shared" si="0"/>
        <v>168</v>
      </c>
      <c r="H9" s="4">
        <f t="shared" si="1"/>
        <v>7056</v>
      </c>
      <c r="I9" s="4">
        <f t="shared" si="2"/>
        <v>14.950678473133474</v>
      </c>
      <c r="J9" s="4">
        <f t="shared" si="3"/>
        <v>9.5238095238095233E-2</v>
      </c>
      <c r="K9" s="4"/>
    </row>
    <row r="10" spans="2:11" x14ac:dyDescent="0.25">
      <c r="B10" t="s">
        <v>32</v>
      </c>
      <c r="C10" s="4">
        <v>43</v>
      </c>
      <c r="D10" s="4">
        <v>2</v>
      </c>
      <c r="E10" s="4">
        <f t="shared" si="4"/>
        <v>60</v>
      </c>
      <c r="F10" s="4">
        <f t="shared" si="5"/>
        <v>2</v>
      </c>
      <c r="G10" s="4">
        <f t="shared" si="0"/>
        <v>86</v>
      </c>
      <c r="H10" s="4">
        <f t="shared" si="1"/>
        <v>3698</v>
      </c>
      <c r="I10" s="4">
        <f t="shared" si="2"/>
        <v>7.5224002313871248</v>
      </c>
      <c r="J10" s="4">
        <f t="shared" si="3"/>
        <v>4.6511627906976744E-2</v>
      </c>
      <c r="K10" s="4"/>
    </row>
    <row r="11" spans="2:11" x14ac:dyDescent="0.25">
      <c r="C11" s="4"/>
      <c r="D11" s="4"/>
      <c r="E11" s="4"/>
      <c r="F11" s="4"/>
      <c r="G11" s="4"/>
      <c r="H11" s="4"/>
      <c r="I11" s="4"/>
      <c r="J11" s="4"/>
      <c r="K11" s="4"/>
    </row>
    <row r="12" spans="2:11" x14ac:dyDescent="0.25">
      <c r="C12" s="4" t="s">
        <v>0</v>
      </c>
      <c r="D12" s="4">
        <f>SUM(D4:D11)</f>
        <v>60</v>
      </c>
      <c r="E12" s="4"/>
      <c r="F12" s="4"/>
      <c r="G12" s="4">
        <f>SUM(G4:G11)</f>
        <v>2383</v>
      </c>
      <c r="H12" s="4">
        <f t="shared" ref="H12:K12" si="6">SUM(H4:H11)</f>
        <v>94755</v>
      </c>
      <c r="I12" s="4">
        <f t="shared" si="6"/>
        <v>220.87146231913161</v>
      </c>
      <c r="J12" s="4">
        <f t="shared" si="6"/>
        <v>1.5124509615613295</v>
      </c>
      <c r="K12" s="4">
        <f t="shared" si="6"/>
        <v>0</v>
      </c>
    </row>
    <row r="17" spans="3:10" x14ac:dyDescent="0.25">
      <c r="C17" s="3" t="s">
        <v>10</v>
      </c>
      <c r="D17" s="4">
        <v>40</v>
      </c>
      <c r="E17" s="3" t="s">
        <v>12</v>
      </c>
      <c r="F17" s="4">
        <f>I12/D12</f>
        <v>3.6811910386521935</v>
      </c>
      <c r="G17" s="3" t="s">
        <v>14</v>
      </c>
      <c r="H17" s="4">
        <f>G12/D12</f>
        <v>39.716666666666669</v>
      </c>
      <c r="I17" s="3" t="s">
        <v>15</v>
      </c>
      <c r="J17" s="4">
        <f>SQRT(H12/D12)</f>
        <v>39.739778560027233</v>
      </c>
    </row>
    <row r="18" spans="3:10" x14ac:dyDescent="0.25">
      <c r="C18" s="3" t="s">
        <v>11</v>
      </c>
      <c r="D18" s="4">
        <v>40</v>
      </c>
      <c r="E18" s="3" t="s">
        <v>13</v>
      </c>
      <c r="F18" s="4">
        <f>D12/J12</f>
        <v>39.670707695581051</v>
      </c>
      <c r="G18" s="3" t="s">
        <v>16</v>
      </c>
      <c r="H18" s="4">
        <f>J17^2-H17^2</f>
        <v>1.8363888888889051</v>
      </c>
      <c r="I18" s="3" t="s">
        <v>17</v>
      </c>
      <c r="J18" s="4">
        <f>SQRT(H18)</f>
        <v>1.3551342696902418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E04E-0BA9-40DF-93B3-D2ADE0F2DAF5}">
  <dimension ref="B2:H10"/>
  <sheetViews>
    <sheetView workbookViewId="0">
      <selection activeCell="B2" sqref="B2:H10"/>
    </sheetView>
  </sheetViews>
  <sheetFormatPr baseColWidth="10" defaultRowHeight="15" x14ac:dyDescent="0.25"/>
  <sheetData>
    <row r="2" spans="2:8" s="10" customFormat="1" ht="30" x14ac:dyDescent="0.25">
      <c r="B2" s="7" t="s">
        <v>36</v>
      </c>
      <c r="C2" s="7"/>
      <c r="D2" s="8" t="s">
        <v>38</v>
      </c>
      <c r="E2" s="9" t="s">
        <v>37</v>
      </c>
    </row>
    <row r="3" spans="2:8" x14ac:dyDescent="0.25">
      <c r="B3" s="5"/>
      <c r="C3" s="5"/>
      <c r="D3" s="5">
        <v>4</v>
      </c>
      <c r="E3" s="6">
        <v>0.16666666666666666</v>
      </c>
      <c r="G3" t="s">
        <v>39</v>
      </c>
      <c r="H3">
        <f>D10</f>
        <v>0.66666666666666652</v>
      </c>
    </row>
    <row r="4" spans="2:8" x14ac:dyDescent="0.25">
      <c r="B4" s="5" t="s">
        <v>1</v>
      </c>
      <c r="C4" s="5" t="s">
        <v>41</v>
      </c>
      <c r="D4" s="5" t="s">
        <v>33</v>
      </c>
      <c r="E4" s="5" t="s">
        <v>34</v>
      </c>
    </row>
    <row r="5" spans="2:8" x14ac:dyDescent="0.25">
      <c r="B5" s="5">
        <v>0</v>
      </c>
      <c r="C5" s="5">
        <f>_xlfn.BINOM.DIST(B5,D$3,E$3,FALSE)</f>
        <v>0.48225308641975312</v>
      </c>
      <c r="D5" s="11">
        <f>B5*C5</f>
        <v>0</v>
      </c>
      <c r="E5" s="11">
        <f>B5^2*C5</f>
        <v>0</v>
      </c>
      <c r="G5" t="s">
        <v>40</v>
      </c>
      <c r="H5">
        <f>E10-H3^2</f>
        <v>0.5555555555555558</v>
      </c>
    </row>
    <row r="6" spans="2:8" x14ac:dyDescent="0.25">
      <c r="B6" s="5">
        <v>1</v>
      </c>
      <c r="C6" s="5">
        <f t="shared" ref="C6:C9" si="0">_xlfn.BINOM.DIST(B6,D$3,E$3,FALSE)</f>
        <v>0.38580246913580241</v>
      </c>
      <c r="D6" s="11">
        <f t="shared" ref="D6:D9" si="1">B6*C6</f>
        <v>0.38580246913580241</v>
      </c>
      <c r="E6" s="11">
        <f t="shared" ref="E6:E9" si="2">B6^2*C6</f>
        <v>0.38580246913580241</v>
      </c>
    </row>
    <row r="7" spans="2:8" x14ac:dyDescent="0.25">
      <c r="B7" s="5">
        <v>2</v>
      </c>
      <c r="C7" s="5">
        <f t="shared" si="0"/>
        <v>0.11574074074074073</v>
      </c>
      <c r="D7" s="11">
        <f t="shared" si="1"/>
        <v>0.23148148148148145</v>
      </c>
      <c r="E7" s="11">
        <f t="shared" si="2"/>
        <v>0.46296296296296291</v>
      </c>
    </row>
    <row r="8" spans="2:8" x14ac:dyDescent="0.25">
      <c r="B8" s="5">
        <v>3</v>
      </c>
      <c r="C8" s="5">
        <f t="shared" si="0"/>
        <v>1.5432098765432105E-2</v>
      </c>
      <c r="D8" s="11">
        <f t="shared" si="1"/>
        <v>4.6296296296296315E-2</v>
      </c>
      <c r="E8" s="11">
        <f t="shared" si="2"/>
        <v>0.13888888888888895</v>
      </c>
    </row>
    <row r="9" spans="2:8" x14ac:dyDescent="0.25">
      <c r="B9" s="5">
        <v>4</v>
      </c>
      <c r="C9" s="5">
        <f t="shared" si="0"/>
        <v>7.7160493827160511E-4</v>
      </c>
      <c r="D9" s="11">
        <f t="shared" si="1"/>
        <v>3.0864197530864204E-3</v>
      </c>
      <c r="E9" s="11">
        <f t="shared" si="2"/>
        <v>1.2345679012345682E-2</v>
      </c>
    </row>
    <row r="10" spans="2:8" x14ac:dyDescent="0.25">
      <c r="B10" s="5" t="s">
        <v>35</v>
      </c>
      <c r="C10" s="11">
        <f>SUM(C5:C9)</f>
        <v>0.99999999999999989</v>
      </c>
      <c r="D10" s="11">
        <f>SUM(D5:D9)</f>
        <v>0.66666666666666652</v>
      </c>
      <c r="E10" s="11">
        <f>SUM(E5:E9)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B6BB-E28D-45C9-9F8F-30602E52F182}">
  <dimension ref="B2:H10"/>
  <sheetViews>
    <sheetView tabSelected="1" workbookViewId="0">
      <selection activeCell="H13" sqref="H12:H13"/>
    </sheetView>
  </sheetViews>
  <sheetFormatPr baseColWidth="10" defaultRowHeight="15" x14ac:dyDescent="0.25"/>
  <sheetData>
    <row r="2" spans="2:8" ht="45" x14ac:dyDescent="0.25">
      <c r="B2" s="7" t="s">
        <v>42</v>
      </c>
      <c r="C2" s="7"/>
      <c r="D2" s="8" t="s">
        <v>38</v>
      </c>
      <c r="E2" s="9" t="s">
        <v>37</v>
      </c>
      <c r="F2" s="10"/>
      <c r="G2" s="10"/>
      <c r="H2" s="10"/>
    </row>
    <row r="3" spans="2:8" x14ac:dyDescent="0.25">
      <c r="B3" s="5"/>
      <c r="C3" s="5"/>
      <c r="D3" s="5">
        <v>4</v>
      </c>
      <c r="E3" s="6">
        <v>0.16666666666666666</v>
      </c>
      <c r="G3" t="s">
        <v>39</v>
      </c>
      <c r="H3">
        <f>D10</f>
        <v>0.66666666666666652</v>
      </c>
    </row>
    <row r="4" spans="2:8" x14ac:dyDescent="0.25">
      <c r="B4" s="5" t="s">
        <v>1</v>
      </c>
      <c r="C4" s="5" t="s">
        <v>41</v>
      </c>
      <c r="D4" s="5" t="s">
        <v>33</v>
      </c>
      <c r="E4" s="5" t="s">
        <v>34</v>
      </c>
    </row>
    <row r="5" spans="2:8" x14ac:dyDescent="0.25">
      <c r="B5" s="5">
        <v>0</v>
      </c>
      <c r="C5" s="5">
        <f>_xlfn.BINOM.DIST(B5,D$3,E$3,FALSE)</f>
        <v>0.48225308641975312</v>
      </c>
      <c r="D5" s="11">
        <f>B5*C5</f>
        <v>0</v>
      </c>
      <c r="E5" s="11">
        <f>B5^2*C5</f>
        <v>0</v>
      </c>
      <c r="G5" t="s">
        <v>40</v>
      </c>
      <c r="H5">
        <f>E10-H3^2</f>
        <v>0.5555555555555558</v>
      </c>
    </row>
    <row r="6" spans="2:8" x14ac:dyDescent="0.25">
      <c r="B6" s="5">
        <v>1</v>
      </c>
      <c r="C6" s="5">
        <f t="shared" ref="C6:C9" si="0">_xlfn.BINOM.DIST(B6,D$3,E$3,FALSE)</f>
        <v>0.38580246913580241</v>
      </c>
      <c r="D6" s="11">
        <f t="shared" ref="D6:D9" si="1">B6*C6</f>
        <v>0.38580246913580241</v>
      </c>
      <c r="E6" s="11">
        <f t="shared" ref="E6:E9" si="2">B6^2*C6</f>
        <v>0.38580246913580241</v>
      </c>
    </row>
    <row r="7" spans="2:8" x14ac:dyDescent="0.25">
      <c r="B7" s="5">
        <v>2</v>
      </c>
      <c r="C7" s="5">
        <f t="shared" si="0"/>
        <v>0.11574074074074073</v>
      </c>
      <c r="D7" s="11">
        <f t="shared" si="1"/>
        <v>0.23148148148148145</v>
      </c>
      <c r="E7" s="11">
        <f t="shared" si="2"/>
        <v>0.46296296296296291</v>
      </c>
    </row>
    <row r="8" spans="2:8" x14ac:dyDescent="0.25">
      <c r="B8" s="5">
        <v>3</v>
      </c>
      <c r="C8" s="5">
        <f t="shared" si="0"/>
        <v>1.5432098765432105E-2</v>
      </c>
      <c r="D8" s="11">
        <f t="shared" si="1"/>
        <v>4.6296296296296315E-2</v>
      </c>
      <c r="E8" s="11">
        <f t="shared" si="2"/>
        <v>0.13888888888888895</v>
      </c>
    </row>
    <row r="9" spans="2:8" x14ac:dyDescent="0.25">
      <c r="B9" s="5">
        <v>4</v>
      </c>
      <c r="C9" s="5">
        <f t="shared" si="0"/>
        <v>7.7160493827160511E-4</v>
      </c>
      <c r="D9" s="11">
        <f t="shared" si="1"/>
        <v>3.0864197530864204E-3</v>
      </c>
      <c r="E9" s="11">
        <f t="shared" si="2"/>
        <v>1.2345679012345682E-2</v>
      </c>
    </row>
    <row r="10" spans="2:8" x14ac:dyDescent="0.25">
      <c r="B10" s="5" t="s">
        <v>35</v>
      </c>
      <c r="C10" s="11">
        <f>SUM(C5:C9)</f>
        <v>0.99999999999999989</v>
      </c>
      <c r="D10" s="11">
        <f>SUM(D5:D9)</f>
        <v>0.66666666666666652</v>
      </c>
      <c r="E10" s="11">
        <f>SUM(E5:E9)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exercice 1</vt:lpstr>
      <vt:lpstr>exercice 2</vt:lpstr>
      <vt:lpstr>exercice 3</vt:lpstr>
      <vt:lpstr>exercice 4</vt:lpstr>
      <vt:lpstr>exercice 5</vt:lpstr>
      <vt:lpstr>exercice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Finch</dc:creator>
  <cp:lastModifiedBy>Finch</cp:lastModifiedBy>
  <dcterms:created xsi:type="dcterms:W3CDTF">2024-11-11T09:02:17Z</dcterms:created>
  <dcterms:modified xsi:type="dcterms:W3CDTF">2024-11-11T10:00:47Z</dcterms:modified>
</cp:coreProperties>
</file>