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 firstSheet="1" activeTab="1"/>
  </bookViews>
  <sheets>
    <sheet name="（第1-4层）项目全信息汇总" sheetId="3" r:id="rId1"/>
    <sheet name="（第5层--项目施工信息互通总台帐）" sheetId="5" r:id="rId2"/>
  </sheets>
  <definedNames>
    <definedName name="_xlnm._FilterDatabase" localSheetId="1" hidden="1">'（第5层--项目施工信息互通总台帐）'!$A$1:$DR$167</definedName>
    <definedName name="_xlnm.Print_Area" localSheetId="0">'（第1-4层）项目全信息汇总'!$B$1:$M$312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<sst xmlns="http://schemas.openxmlformats.org/spreadsheetml/2006/main" count="4036" uniqueCount="1680">
  <si>
    <t>BIM信息采集汇总表</t>
  </si>
  <si>
    <t>公路工程全信息模型--***项目信息汇总（第1-4层）</t>
  </si>
  <si>
    <t>岗位名称</t>
  </si>
  <si>
    <t>施工技术管理岗</t>
  </si>
  <si>
    <t>A</t>
  </si>
  <si>
    <t>测量岗</t>
  </si>
  <si>
    <t>B</t>
  </si>
  <si>
    <t>试验岗</t>
  </si>
  <si>
    <t>C</t>
  </si>
  <si>
    <t>生产调度岗</t>
  </si>
  <si>
    <t>D</t>
  </si>
  <si>
    <t>质量管理岗</t>
  </si>
  <si>
    <t>E</t>
  </si>
  <si>
    <t>安全管理岗</t>
  </si>
  <si>
    <t>F</t>
  </si>
  <si>
    <t>物资管理岗</t>
  </si>
  <si>
    <t>G</t>
  </si>
  <si>
    <t>设备管理岗</t>
  </si>
  <si>
    <t>H</t>
  </si>
  <si>
    <t>计划合同岗</t>
  </si>
  <si>
    <t>I</t>
  </si>
  <si>
    <t>财务岗</t>
  </si>
  <si>
    <t>J</t>
  </si>
  <si>
    <t>资料岗</t>
  </si>
  <si>
    <t>K</t>
  </si>
  <si>
    <t>综合管理岗</t>
  </si>
  <si>
    <t>L</t>
  </si>
  <si>
    <t>注：第1-4层业务围绕岗位、第5层业务围绕实体的工程量、第6层围绕检验批</t>
  </si>
  <si>
    <t>业主/项目公司</t>
  </si>
  <si>
    <t>X</t>
  </si>
  <si>
    <t>政府</t>
  </si>
  <si>
    <t>Y</t>
  </si>
  <si>
    <t>上级公司</t>
  </si>
  <si>
    <t>Z</t>
  </si>
  <si>
    <t>设计</t>
  </si>
  <si>
    <t>U</t>
  </si>
  <si>
    <t>监理</t>
  </si>
  <si>
    <t>V</t>
  </si>
  <si>
    <t>项目部全体</t>
  </si>
  <si>
    <t>W</t>
  </si>
  <si>
    <t>工程前期准备阶段</t>
  </si>
  <si>
    <t>S1</t>
  </si>
  <si>
    <t>工程施工阶段</t>
  </si>
  <si>
    <t>S2</t>
  </si>
  <si>
    <t>竣工验收阶段</t>
  </si>
  <si>
    <t>S3</t>
  </si>
  <si>
    <t>S1A</t>
  </si>
  <si>
    <t>S2A</t>
  </si>
  <si>
    <t>S3A</t>
  </si>
  <si>
    <t>1级业务</t>
  </si>
  <si>
    <t>2级业务</t>
  </si>
  <si>
    <t>3级业务</t>
  </si>
  <si>
    <t>4级业务</t>
  </si>
  <si>
    <t>备注</t>
  </si>
  <si>
    <t xml:space="preserve">    2级业务</t>
  </si>
  <si>
    <t>本岗位业务名称</t>
  </si>
  <si>
    <t>信息来源</t>
  </si>
  <si>
    <t>业务岗位</t>
  </si>
  <si>
    <t>业务编号</t>
  </si>
  <si>
    <t>业务名称</t>
  </si>
  <si>
    <t>信息来源编号</t>
  </si>
  <si>
    <t>工程概况</t>
  </si>
  <si>
    <t>S1A1</t>
  </si>
  <si>
    <t>招标文件</t>
  </si>
  <si>
    <t>S1A111</t>
  </si>
  <si>
    <t>技术、安全交底</t>
  </si>
  <si>
    <t>S2A1</t>
  </si>
  <si>
    <t>施工组织设计、方案</t>
  </si>
  <si>
    <t>交竣工验收管理</t>
  </si>
  <si>
    <t>S3A1</t>
  </si>
  <si>
    <t>施工合同、施工图纸</t>
  </si>
  <si>
    <t>投标文件</t>
  </si>
  <si>
    <t>S1A112</t>
  </si>
  <si>
    <t>分部、分项评定</t>
  </si>
  <si>
    <t>施工合同</t>
  </si>
  <si>
    <t>S1A113</t>
  </si>
  <si>
    <t>推行交底格式</t>
  </si>
  <si>
    <t>S2A111</t>
  </si>
  <si>
    <t>试验质保资料</t>
  </si>
  <si>
    <t>工程量清单</t>
  </si>
  <si>
    <t>S1A114</t>
  </si>
  <si>
    <t>质量标准</t>
  </si>
  <si>
    <t>S2A112</t>
  </si>
  <si>
    <t>交工整体尺度测量</t>
  </si>
  <si>
    <t>测量控制点交桩</t>
  </si>
  <si>
    <t>S1A115</t>
  </si>
  <si>
    <t>测量控制点交桩记录</t>
  </si>
  <si>
    <t>S1A11511</t>
  </si>
  <si>
    <t>推行工艺要求</t>
  </si>
  <si>
    <t>S2A113</t>
  </si>
  <si>
    <t>沉降位移观测资料</t>
  </si>
  <si>
    <t>地勘资料</t>
  </si>
  <si>
    <t>S1A116</t>
  </si>
  <si>
    <t>地质勘察报告</t>
  </si>
  <si>
    <t>S1A11611</t>
  </si>
  <si>
    <t>人员使用计划</t>
  </si>
  <si>
    <t>S2A114</t>
  </si>
  <si>
    <t>单位工程质量评定表</t>
  </si>
  <si>
    <t>地址补充勘察</t>
  </si>
  <si>
    <t>S1A11612</t>
  </si>
  <si>
    <t>材料使用计划</t>
  </si>
  <si>
    <t>S2A115</t>
  </si>
  <si>
    <t>检验批、隐蔽资料</t>
  </si>
  <si>
    <t>现场勘查</t>
  </si>
  <si>
    <t>S1A117</t>
  </si>
  <si>
    <t>现场陆域自然条件信息记录</t>
  </si>
  <si>
    <t>S1A11711</t>
  </si>
  <si>
    <t>设备使用计划</t>
  </si>
  <si>
    <t>S2A116</t>
  </si>
  <si>
    <t>施工影像资料</t>
  </si>
  <si>
    <t>水、电、路等情况调查记录</t>
  </si>
  <si>
    <t>S1A11712</t>
  </si>
  <si>
    <t>安全风险源分析和相关措施</t>
  </si>
  <si>
    <t>S2A117</t>
  </si>
  <si>
    <t>施工日志</t>
  </si>
  <si>
    <t>地貌特征记录</t>
  </si>
  <si>
    <t>S1A11713</t>
  </si>
  <si>
    <t>资料归档要求</t>
  </si>
  <si>
    <t>现场工前条件记录</t>
  </si>
  <si>
    <t>S1A11714</t>
  </si>
  <si>
    <t>交底台账</t>
  </si>
  <si>
    <t>S2A118</t>
  </si>
  <si>
    <t>竣工验收资料</t>
  </si>
  <si>
    <t>S3A2</t>
  </si>
  <si>
    <t>交工验收证书</t>
  </si>
  <si>
    <t>S3A211</t>
  </si>
  <si>
    <t>工程概况说明</t>
  </si>
  <si>
    <t>S1A118</t>
  </si>
  <si>
    <t>现场施工情况记录</t>
  </si>
  <si>
    <t>S2A2</t>
  </si>
  <si>
    <t>现场施工进度情况记录</t>
  </si>
  <si>
    <t>S2A211</t>
  </si>
  <si>
    <t>竣工验收报告</t>
  </si>
  <si>
    <t>S3A212</t>
  </si>
  <si>
    <t>工程重难点</t>
  </si>
  <si>
    <t>S1A119</t>
  </si>
  <si>
    <t>现场施工人员投入情况记录</t>
  </si>
  <si>
    <t>S2A212</t>
  </si>
  <si>
    <t>竣工资料整理</t>
  </si>
  <si>
    <t>S3A213</t>
  </si>
  <si>
    <t xml:space="preserve">图纸和BIM模型管理
</t>
  </si>
  <si>
    <t>S1A2</t>
  </si>
  <si>
    <t>施工图纸</t>
  </si>
  <si>
    <t>S1A211</t>
  </si>
  <si>
    <t>施工图纸管理清单</t>
  </si>
  <si>
    <t>S1A21111</t>
  </si>
  <si>
    <t>现场施工设备投入情况记录</t>
  </si>
  <si>
    <t>S2A213</t>
  </si>
  <si>
    <t>交工验收报告</t>
  </si>
  <si>
    <t>S3A214</t>
  </si>
  <si>
    <t>招投标图纸</t>
  </si>
  <si>
    <t>S1A21112</t>
  </si>
  <si>
    <t>现场施工物资投入情况记录</t>
  </si>
  <si>
    <t>S2A214</t>
  </si>
  <si>
    <t>竣工工程量清单</t>
  </si>
  <si>
    <t>S3A215</t>
  </si>
  <si>
    <t>S1A21113</t>
  </si>
  <si>
    <t>现场施工安全情况记录</t>
  </si>
  <si>
    <t>S2A215</t>
  </si>
  <si>
    <t>竣工图</t>
  </si>
  <si>
    <t>S3A216</t>
  </si>
  <si>
    <t>S1A212</t>
  </si>
  <si>
    <t>投标工程量清单</t>
  </si>
  <si>
    <t>S1A21211</t>
  </si>
  <si>
    <t>现场质量情况记录</t>
  </si>
  <si>
    <t>S2A216</t>
  </si>
  <si>
    <t>施工技术总结</t>
  </si>
  <si>
    <t>S3A217</t>
  </si>
  <si>
    <t>施工图工程量清单核对表</t>
  </si>
  <si>
    <t>S1A21212</t>
  </si>
  <si>
    <t>分项施工技                   术管理</t>
  </si>
  <si>
    <t>S2A3</t>
  </si>
  <si>
    <t>分项工程概况</t>
  </si>
  <si>
    <t>试验相关资料</t>
  </si>
  <si>
    <t>图纸会审</t>
  </si>
  <si>
    <t>S1A213</t>
  </si>
  <si>
    <t>设计交底材料</t>
  </si>
  <si>
    <t>S1A21311</t>
  </si>
  <si>
    <t>施工图纸及设计要求</t>
  </si>
  <si>
    <t>测量相关资料</t>
  </si>
  <si>
    <t>图纸会审记录</t>
  </si>
  <si>
    <t>S1A21312</t>
  </si>
  <si>
    <t>施工进度计划</t>
  </si>
  <si>
    <t>S2A311</t>
  </si>
  <si>
    <t>单位、分部及分项工程检验资料</t>
  </si>
  <si>
    <t>图纸问题清单</t>
  </si>
  <si>
    <t>S1A21313</t>
  </si>
  <si>
    <t>施工及检验标准</t>
  </si>
  <si>
    <t>S2A312</t>
  </si>
  <si>
    <t>设计变更管理</t>
  </si>
  <si>
    <t>S1A214</t>
  </si>
  <si>
    <t>变更图纸</t>
  </si>
  <si>
    <t>S1A21411</t>
  </si>
  <si>
    <t>施工组织设计、方案、典型施工方案总结</t>
  </si>
  <si>
    <t>S2A313</t>
  </si>
  <si>
    <t>典型施工计划与总结，工艺研讨</t>
  </si>
  <si>
    <t>变更质量要求</t>
  </si>
  <si>
    <t>S1A21412</t>
  </si>
  <si>
    <t>交底材料</t>
  </si>
  <si>
    <t>S2A314</t>
  </si>
  <si>
    <t>施工技术管理岗、质量管理岗</t>
  </si>
  <si>
    <t>变更概况</t>
  </si>
  <si>
    <t>S1A21413</t>
  </si>
  <si>
    <t>配合比委托单</t>
  </si>
  <si>
    <t>S2A315</t>
  </si>
  <si>
    <t>工程结算、招投标文件、合同等</t>
  </si>
  <si>
    <t>变更工程量</t>
  </si>
  <si>
    <t>S1A21414</t>
  </si>
  <si>
    <t>完成工程量统计</t>
  </si>
  <si>
    <t>S2A316</t>
  </si>
  <si>
    <t>工程建设期间其他相关资料</t>
  </si>
  <si>
    <t>变更确认联系单</t>
  </si>
  <si>
    <t>S1A21415</t>
  </si>
  <si>
    <t>工程用料计划</t>
  </si>
  <si>
    <t>S2A317</t>
  </si>
  <si>
    <t>变更施工方案</t>
  </si>
  <si>
    <t>S1A21416</t>
  </si>
  <si>
    <t>施工物资用料计划</t>
  </si>
  <si>
    <t>S2A318</t>
  </si>
  <si>
    <t>下发变更技术通知单管理</t>
  </si>
  <si>
    <t>S1A21417</t>
  </si>
  <si>
    <t>S2A319</t>
  </si>
  <si>
    <t>施工组织策划</t>
  </si>
  <si>
    <t>S1A3</t>
  </si>
  <si>
    <t>船机使用计划</t>
  </si>
  <si>
    <t>S2A320</t>
  </si>
  <si>
    <t>铁件、模板委托计划</t>
  </si>
  <si>
    <t>S2A321</t>
  </si>
  <si>
    <t>S1A311</t>
  </si>
  <si>
    <t>混凝土浇筑通知单</t>
  </si>
  <si>
    <t>S2A322</t>
  </si>
  <si>
    <t>工序施工影像收集</t>
  </si>
  <si>
    <t>S2A323</t>
  </si>
  <si>
    <t>S2A324</t>
  </si>
  <si>
    <t>施工总平面布置图</t>
  </si>
  <si>
    <t>S1A312</t>
  </si>
  <si>
    <t>施工台账</t>
  </si>
  <si>
    <t>S2A325</t>
  </si>
  <si>
    <t>人、机、料使用计划</t>
  </si>
  <si>
    <t>S1A313</t>
  </si>
  <si>
    <t>施工质量管理</t>
  </si>
  <si>
    <t>S2A4</t>
  </si>
  <si>
    <t>主要施工工序、工艺</t>
  </si>
  <si>
    <t>S1A314</t>
  </si>
  <si>
    <t>施工阶段现场调查报告</t>
  </si>
  <si>
    <t>测量控制点报验成果</t>
  </si>
  <si>
    <t>S1A315</t>
  </si>
  <si>
    <t>放样计算书、复测记录</t>
  </si>
  <si>
    <t>施工重难点分析</t>
  </si>
  <si>
    <t>S1A316</t>
  </si>
  <si>
    <t>沉降位移监测记录</t>
  </si>
  <si>
    <t>现场水域、陆域自然条件信息</t>
  </si>
  <si>
    <t>S1A317</t>
  </si>
  <si>
    <t>测量复核</t>
  </si>
  <si>
    <t>主要材料来源</t>
  </si>
  <si>
    <t>S1A318</t>
  </si>
  <si>
    <t>原材复检报告</t>
  </si>
  <si>
    <t>船机设备来源</t>
  </si>
  <si>
    <t>S1A319</t>
  </si>
  <si>
    <t>试件检测报告</t>
  </si>
  <si>
    <t>规范标准</t>
  </si>
  <si>
    <t>S1A320</t>
  </si>
  <si>
    <t>设计规范(工程相关)</t>
  </si>
  <si>
    <t>S1A32011</t>
  </si>
  <si>
    <t>现场验收信息</t>
  </si>
  <si>
    <t>施工规范</t>
  </si>
  <si>
    <t>S1A32012</t>
  </si>
  <si>
    <t>检验批验收单</t>
  </si>
  <si>
    <t>S2A411</t>
  </si>
  <si>
    <t>测量规范</t>
  </si>
  <si>
    <t>S1A32013</t>
  </si>
  <si>
    <t>S2A412</t>
  </si>
  <si>
    <t>质量规范标准</t>
  </si>
  <si>
    <t>S1A32014</t>
  </si>
  <si>
    <t>隐蔽验收单</t>
  </si>
  <si>
    <t>S2A413</t>
  </si>
  <si>
    <t>安全规范标准</t>
  </si>
  <si>
    <t>S1A32015</t>
  </si>
  <si>
    <t>S2A5</t>
  </si>
  <si>
    <t>施工日志管理制度</t>
  </si>
  <si>
    <t>S2A511</t>
  </si>
  <si>
    <t>安全策划</t>
  </si>
  <si>
    <t>S1A321</t>
  </si>
  <si>
    <t>施工技术管理</t>
  </si>
  <si>
    <t>S2A512</t>
  </si>
  <si>
    <t>分部分项危险点</t>
  </si>
  <si>
    <t>S1A322</t>
  </si>
  <si>
    <t>S2A513</t>
  </si>
  <si>
    <t>质量目标</t>
  </si>
  <si>
    <t>S1A323</t>
  </si>
  <si>
    <t>施工进度统计</t>
  </si>
  <si>
    <t>S2A514</t>
  </si>
  <si>
    <t>创优目标</t>
  </si>
  <si>
    <t>S1A324</t>
  </si>
  <si>
    <t>施工安全、环保、消防管理</t>
  </si>
  <si>
    <t>S2A515</t>
  </si>
  <si>
    <t>施工组织设计、施工方案编制</t>
  </si>
  <si>
    <t>S1A4</t>
  </si>
  <si>
    <t>变更管理</t>
  </si>
  <si>
    <t>S2A516</t>
  </si>
  <si>
    <t>现场人员投入管理</t>
  </si>
  <si>
    <t>S2A517</t>
  </si>
  <si>
    <t>S1A411</t>
  </si>
  <si>
    <t>现场施工船机投入管理</t>
  </si>
  <si>
    <t>S2A518</t>
  </si>
  <si>
    <t>现场调查报告</t>
  </si>
  <si>
    <t>现场施工物资投入管理</t>
  </si>
  <si>
    <t>S2A519</t>
  </si>
  <si>
    <t>项目策划书</t>
  </si>
  <si>
    <t>关于工程大事记</t>
  </si>
  <si>
    <t>S2A520</t>
  </si>
  <si>
    <t>工程概况及施工重难点</t>
  </si>
  <si>
    <t>个人施工日志</t>
  </si>
  <si>
    <t>S2A521</t>
  </si>
  <si>
    <t>工程量</t>
  </si>
  <si>
    <t>单位工程施工日志</t>
  </si>
  <si>
    <t>S2A522</t>
  </si>
  <si>
    <t>S1A412</t>
  </si>
  <si>
    <t>S1A413</t>
  </si>
  <si>
    <t>S1A414</t>
  </si>
  <si>
    <t>物资使用计划</t>
  </si>
  <si>
    <t>S1A415</t>
  </si>
  <si>
    <t>S1A416</t>
  </si>
  <si>
    <t>S1A417</t>
  </si>
  <si>
    <t>临时用电方案</t>
  </si>
  <si>
    <t>S1A418</t>
  </si>
  <si>
    <t>临建方案</t>
  </si>
  <si>
    <t>S1A419</t>
  </si>
  <si>
    <t>质量保证措施</t>
  </si>
  <si>
    <t>S1A420</t>
  </si>
  <si>
    <t>安全、环保保证措施</t>
  </si>
  <si>
    <t>S1A421</t>
  </si>
  <si>
    <t>施工组织设计、方案台账</t>
  </si>
  <si>
    <t>S1A422</t>
  </si>
  <si>
    <t>施工专项方案</t>
  </si>
  <si>
    <t>S1A423</t>
  </si>
  <si>
    <t>研讨记录</t>
  </si>
  <si>
    <t>S1A424</t>
  </si>
  <si>
    <t>工程分部分项划分</t>
  </si>
  <si>
    <t>S1A5</t>
  </si>
  <si>
    <t>S1A511</t>
  </si>
  <si>
    <t>典型施工方案及总结</t>
  </si>
  <si>
    <t>S1A6</t>
  </si>
  <si>
    <t>施工组织设计及方案</t>
  </si>
  <si>
    <t>现场施工进度计划</t>
  </si>
  <si>
    <t>S1A611</t>
  </si>
  <si>
    <t>新材料、新设备、新工艺、新方法的选用</t>
  </si>
  <si>
    <t>S1A612</t>
  </si>
  <si>
    <t>施工过程数据收集</t>
  </si>
  <si>
    <t>S1A613</t>
  </si>
  <si>
    <t>典型施工总结</t>
  </si>
  <si>
    <t>S1A614</t>
  </si>
  <si>
    <t>S1C</t>
  </si>
  <si>
    <t>S2C</t>
  </si>
  <si>
    <t>S3C</t>
  </si>
  <si>
    <t>原材料检验计划</t>
  </si>
  <si>
    <t>S1C1</t>
  </si>
  <si>
    <t>工程材料使用计划</t>
  </si>
  <si>
    <t>原材料检测</t>
  </si>
  <si>
    <t>S2C1</t>
  </si>
  <si>
    <t>原材料产地说明</t>
  </si>
  <si>
    <t>原材料质量证明书</t>
  </si>
  <si>
    <t>S2C111</t>
  </si>
  <si>
    <t>设计文件</t>
  </si>
  <si>
    <t>原材料数量</t>
  </si>
  <si>
    <t>配合比委托</t>
  </si>
  <si>
    <t>S1C2</t>
  </si>
  <si>
    <t>原材料检测报告</t>
  </si>
  <si>
    <t>S2C112</t>
  </si>
  <si>
    <t>原材信息</t>
  </si>
  <si>
    <t>S1C211</t>
  </si>
  <si>
    <t>原材料检测台账</t>
  </si>
  <si>
    <t>S2C113</t>
  </si>
  <si>
    <t>混凝土质量控制</t>
  </si>
  <si>
    <t>S2C2</t>
  </si>
  <si>
    <t>S2C211</t>
  </si>
  <si>
    <t>混凝土配合比</t>
  </si>
  <si>
    <t>S2C212</t>
  </si>
  <si>
    <t>混凝土配合比台账</t>
  </si>
  <si>
    <t>S2C213</t>
  </si>
  <si>
    <t>施工试验台账</t>
  </si>
  <si>
    <t>S2C214</t>
  </si>
  <si>
    <t>混凝土配合比委托单</t>
  </si>
  <si>
    <t>混凝土坍落度</t>
  </si>
  <si>
    <t>S2C215</t>
  </si>
  <si>
    <t>混凝土含气量</t>
  </si>
  <si>
    <t>S2C216</t>
  </si>
  <si>
    <t>混凝土强度统计</t>
  </si>
  <si>
    <t>S2C217</t>
  </si>
  <si>
    <t>混凝土强度报告</t>
  </si>
  <si>
    <t>S2C218</t>
  </si>
  <si>
    <t>混凝土试件留置台帐</t>
  </si>
  <si>
    <t>S2C219</t>
  </si>
  <si>
    <t>S1B</t>
  </si>
  <si>
    <t>S2B</t>
  </si>
  <si>
    <t>S3B</t>
  </si>
  <si>
    <t>测量总体方案、沉降位移观测方案</t>
  </si>
  <si>
    <t>S1B1</t>
  </si>
  <si>
    <t>设计图纸</t>
  </si>
  <si>
    <t>施工坐标系、
放样数据计算</t>
  </si>
  <si>
    <t>S2B1</t>
  </si>
  <si>
    <t>竣工验收</t>
  </si>
  <si>
    <t>S3B1</t>
  </si>
  <si>
    <t>验收部位</t>
  </si>
  <si>
    <t>S3B111</t>
  </si>
  <si>
    <t>验收资料格式</t>
  </si>
  <si>
    <t>S3B112</t>
  </si>
  <si>
    <t>交桩信息</t>
  </si>
  <si>
    <t>构筑物细部位置和高程的测设</t>
  </si>
  <si>
    <t>S2B2</t>
  </si>
  <si>
    <t>放样计算书</t>
  </si>
  <si>
    <t>整体尺度测量报告</t>
  </si>
  <si>
    <t>S3B113</t>
  </si>
  <si>
    <t>施工技术管理岗、生产调度岗</t>
  </si>
  <si>
    <t>放样点位</t>
  </si>
  <si>
    <t>测量验收资料</t>
  </si>
  <si>
    <t>S3B114</t>
  </si>
  <si>
    <t>施工平面布置图</t>
  </si>
  <si>
    <t>放样标高</t>
  </si>
  <si>
    <t>测量控制点复测</t>
  </si>
  <si>
    <t>S1B2</t>
  </si>
  <si>
    <t>测量控制点通知单</t>
  </si>
  <si>
    <t>施工控制测量计算书</t>
  </si>
  <si>
    <t>S1B211</t>
  </si>
  <si>
    <t>技术交底</t>
  </si>
  <si>
    <t>安全交底</t>
  </si>
  <si>
    <t>测量控制点复测成果</t>
  </si>
  <si>
    <t>S1B212</t>
  </si>
  <si>
    <t>沉降位移点的布设和观测</t>
  </si>
  <si>
    <t>S2B3</t>
  </si>
  <si>
    <t>沉降位移观测方案</t>
  </si>
  <si>
    <t>加密测量控制点测设</t>
  </si>
  <si>
    <t>S1B3</t>
  </si>
  <si>
    <t>加密测量控制点测量成果</t>
  </si>
  <si>
    <t>S1B311</t>
  </si>
  <si>
    <t>沉降位移点的布设</t>
  </si>
  <si>
    <t>测量总体方案</t>
  </si>
  <si>
    <t>S1B312</t>
  </si>
  <si>
    <t>沉降位移观测记录</t>
  </si>
  <si>
    <t>加密测量控制点布设</t>
  </si>
  <si>
    <t>S1B314</t>
  </si>
  <si>
    <t>S1E</t>
  </si>
  <si>
    <t>S2E</t>
  </si>
  <si>
    <t>S3E</t>
  </si>
  <si>
    <t>工程质量策划方案</t>
  </si>
  <si>
    <t>S1E1</t>
  </si>
  <si>
    <t>技术质量管理岗位管理办法</t>
  </si>
  <si>
    <t>S1E111</t>
  </si>
  <si>
    <t>工程质量监督与检查验收</t>
  </si>
  <si>
    <t>S2E1</t>
  </si>
  <si>
    <t>施工组织设计及施工方案</t>
  </si>
  <si>
    <t>用户意见收集与工程质量回访</t>
  </si>
  <si>
    <t>S3E1</t>
  </si>
  <si>
    <t>工程开工、交工及竣工日期</t>
  </si>
  <si>
    <t>施工技术、安全交底情况</t>
  </si>
  <si>
    <t>工程施工合同</t>
  </si>
  <si>
    <t>工程创优目标</t>
  </si>
  <si>
    <t>S1E112</t>
  </si>
  <si>
    <t>原材料及构配件质量情况</t>
  </si>
  <si>
    <t>用户意见反馈记录</t>
  </si>
  <si>
    <t>S3E111</t>
  </si>
  <si>
    <t>S1E113</t>
  </si>
  <si>
    <t>结构测量验证性资料</t>
  </si>
  <si>
    <t>工程保修终止材料</t>
  </si>
  <si>
    <t>S3E112</t>
  </si>
  <si>
    <t>工程整改与奖惩信息</t>
  </si>
  <si>
    <t>S1E114</t>
  </si>
  <si>
    <t>上道工序合格情况</t>
  </si>
  <si>
    <t>工程质量回访记录</t>
  </si>
  <si>
    <t>S3E113</t>
  </si>
  <si>
    <t>工程报验资料</t>
  </si>
  <si>
    <t>工程项目典型施工信息</t>
  </si>
  <si>
    <t>S1E115</t>
  </si>
  <si>
    <t>工程实体检测资料</t>
  </si>
  <si>
    <t>工程项目工艺研讨信息</t>
  </si>
  <si>
    <t>S1E116</t>
  </si>
  <si>
    <t>不合格品台账</t>
  </si>
  <si>
    <t>S1E117</t>
  </si>
  <si>
    <t>工程施工安排</t>
  </si>
  <si>
    <t>试验检测计划与方案</t>
  </si>
  <si>
    <t>S1E118</t>
  </si>
  <si>
    <t>质量整改通知单及回复</t>
  </si>
  <si>
    <t>S2E111</t>
  </si>
  <si>
    <t>测量控制点计算书审核与验收</t>
  </si>
  <si>
    <t>S1E2</t>
  </si>
  <si>
    <t>测量控制点交接资料</t>
  </si>
  <si>
    <t>S1E211</t>
  </si>
  <si>
    <t>质量奖惩通知单</t>
  </si>
  <si>
    <t>S2E112</t>
  </si>
  <si>
    <t>测量控制点复测资料</t>
  </si>
  <si>
    <t>S1E212</t>
  </si>
  <si>
    <t>质量奖惩台账</t>
  </si>
  <si>
    <t>S2E113</t>
  </si>
  <si>
    <t>测量控制点计算书</t>
  </si>
  <si>
    <t>S1E213</t>
  </si>
  <si>
    <t>工程质量评定资料</t>
  </si>
  <si>
    <t>工程测量控制点验收安排</t>
  </si>
  <si>
    <t>S1E214</t>
  </si>
  <si>
    <t>质量月报</t>
  </si>
  <si>
    <t>S2E2</t>
  </si>
  <si>
    <t>各分项工程完成数量及方量</t>
  </si>
  <si>
    <t>质量月报工程量填报标准表</t>
  </si>
  <si>
    <t>S2E211</t>
  </si>
  <si>
    <t>次月工程施工计划</t>
  </si>
  <si>
    <t>S2E212</t>
  </si>
  <si>
    <t>质量信息反馈表</t>
  </si>
  <si>
    <t>S2E213</t>
  </si>
  <si>
    <t>质量管理控制情况</t>
  </si>
  <si>
    <t>S2E214</t>
  </si>
  <si>
    <t>质量月报表</t>
  </si>
  <si>
    <t>S2E215</t>
  </si>
  <si>
    <t>质量例会</t>
  </si>
  <si>
    <t>S2E3</t>
  </si>
  <si>
    <t>各分项工程技术质量管控情况</t>
  </si>
  <si>
    <t>S2E311</t>
  </si>
  <si>
    <t>质量例会记录</t>
  </si>
  <si>
    <t>S2E312</t>
  </si>
  <si>
    <t>质量奖惩结果</t>
  </si>
  <si>
    <t>S2E313</t>
  </si>
  <si>
    <t>试验管理情况</t>
  </si>
  <si>
    <t>S2E314</t>
  </si>
  <si>
    <t>测量管理情况</t>
  </si>
  <si>
    <t>S2E315</t>
  </si>
  <si>
    <t>月度内质量整改与奖惩情况</t>
  </si>
  <si>
    <t>S2E316</t>
  </si>
  <si>
    <t>月度内质量亮点</t>
  </si>
  <si>
    <t>S2E317</t>
  </si>
  <si>
    <t>月度内发生的质量问题及处理结果</t>
  </si>
  <si>
    <t>S2E318</t>
  </si>
  <si>
    <t>优秀施工日志评比</t>
  </si>
  <si>
    <t>S2E319</t>
  </si>
  <si>
    <t>优秀质量管理人员评比</t>
  </si>
  <si>
    <t>S2E320</t>
  </si>
  <si>
    <t>区域质量管控评比</t>
  </si>
  <si>
    <t>S2E321</t>
  </si>
  <si>
    <t>优质工程申报</t>
  </si>
  <si>
    <t>S2E4</t>
  </si>
  <si>
    <t>工程建设期间影像资料</t>
  </si>
  <si>
    <t>S2E411</t>
  </si>
  <si>
    <t>优质工程申报材料</t>
  </si>
  <si>
    <t>S2E412</t>
  </si>
  <si>
    <t>工程完工、交工、竣工影像资料</t>
  </si>
  <si>
    <t>S2E413</t>
  </si>
  <si>
    <t>优质工程证书</t>
  </si>
  <si>
    <t>S2E414</t>
  </si>
  <si>
    <t>工程四新技术应用成果</t>
  </si>
  <si>
    <t>S2E415</t>
  </si>
  <si>
    <t>工程科技论文编制情况</t>
  </si>
  <si>
    <t>S2E416</t>
  </si>
  <si>
    <t>工程获奖情况</t>
  </si>
  <si>
    <t>S2E417</t>
  </si>
  <si>
    <t>工程竣工资料</t>
  </si>
  <si>
    <t>S2E418</t>
  </si>
  <si>
    <t>工程评优汇报资料</t>
  </si>
  <si>
    <t>S2E419</t>
  </si>
  <si>
    <t>其他工程相关建设信息</t>
  </si>
  <si>
    <t>S2E420</t>
  </si>
  <si>
    <t>所有部门</t>
  </si>
  <si>
    <t>建设工程质量管理小组活动（QC）</t>
  </si>
  <si>
    <t>S2E5</t>
  </si>
  <si>
    <t>QC课题立项相关材料</t>
  </si>
  <si>
    <t>S2E511</t>
  </si>
  <si>
    <t>A/E</t>
  </si>
  <si>
    <t>QC活动成果</t>
  </si>
  <si>
    <t>S2E512</t>
  </si>
  <si>
    <t>QC执行过程文件资料</t>
  </si>
  <si>
    <t>S2E513</t>
  </si>
  <si>
    <t>QC执行过程影像资料</t>
  </si>
  <si>
    <t>S2E514</t>
  </si>
  <si>
    <t>QC小组活动记录</t>
  </si>
  <si>
    <t>S2E515</t>
  </si>
  <si>
    <t>QC成果总结材料</t>
  </si>
  <si>
    <t>S2E516</t>
  </si>
  <si>
    <t>S1F</t>
  </si>
  <si>
    <t>S2F</t>
  </si>
  <si>
    <t>S3F</t>
  </si>
  <si>
    <t>危险源辨识</t>
  </si>
  <si>
    <t>S1F1</t>
  </si>
  <si>
    <t>分部分项工程清单</t>
  </si>
  <si>
    <t>安全生产领导小组会议</t>
  </si>
  <si>
    <t>S2F1</t>
  </si>
  <si>
    <t>上级部门相关文件</t>
  </si>
  <si>
    <t>S2F111</t>
  </si>
  <si>
    <t>工程地理位置</t>
  </si>
  <si>
    <t>船机投入情况</t>
  </si>
  <si>
    <t>工程施工进度</t>
  </si>
  <si>
    <t>材料投入情况</t>
  </si>
  <si>
    <t>修订工程危险源</t>
  </si>
  <si>
    <t>S1F111</t>
  </si>
  <si>
    <t>月度施工现场危险点预判</t>
  </si>
  <si>
    <t>S2F112</t>
  </si>
  <si>
    <t>用料安全、消防信息</t>
  </si>
  <si>
    <t>S1F112</t>
  </si>
  <si>
    <t>月度检查隐患</t>
  </si>
  <si>
    <t>S2F113</t>
  </si>
  <si>
    <t>危险源辨识会议</t>
  </si>
  <si>
    <t>S1F113</t>
  </si>
  <si>
    <t>会议议程</t>
  </si>
  <si>
    <t>S2F114</t>
  </si>
  <si>
    <t>制度建设</t>
  </si>
  <si>
    <t>S1F2</t>
  </si>
  <si>
    <t>安全、文明施工管理制度</t>
  </si>
  <si>
    <t>S1F211</t>
  </si>
  <si>
    <t>会议纪要</t>
  </si>
  <si>
    <t>S2F115</t>
  </si>
  <si>
    <t>安全检查</t>
  </si>
  <si>
    <t>S2F2</t>
  </si>
  <si>
    <t>上级主管部门文件</t>
  </si>
  <si>
    <t>S2F211</t>
  </si>
  <si>
    <t>X/Y/Z</t>
  </si>
  <si>
    <t>行业规范</t>
  </si>
  <si>
    <t>施工方案</t>
  </si>
  <si>
    <t>施工危险点</t>
  </si>
  <si>
    <t>下发安全隐患整改通知单</t>
  </si>
  <si>
    <t>S2F212</t>
  </si>
  <si>
    <t>隐患单反馈及复查</t>
  </si>
  <si>
    <t>S2F213</t>
  </si>
  <si>
    <t>安全生产措施费</t>
  </si>
  <si>
    <t>S2F3</t>
  </si>
  <si>
    <t>安全措施费文件规定</t>
  </si>
  <si>
    <t>S2F311</t>
  </si>
  <si>
    <t>工程安措费计划</t>
  </si>
  <si>
    <t>S2F312</t>
  </si>
  <si>
    <t>安措费月度发生额</t>
  </si>
  <si>
    <t>S2F313</t>
  </si>
  <si>
    <t>月度安措费统计</t>
  </si>
  <si>
    <t>S2F314</t>
  </si>
  <si>
    <t>安措费汇总上报</t>
  </si>
  <si>
    <t>S2F315</t>
  </si>
  <si>
    <t>安全教育</t>
  </si>
  <si>
    <t>S2F4</t>
  </si>
  <si>
    <t>安全教育交底单</t>
  </si>
  <si>
    <t>S2F411</t>
  </si>
  <si>
    <t>S1G</t>
  </si>
  <si>
    <t>S2G</t>
  </si>
  <si>
    <t>S3G</t>
  </si>
  <si>
    <t>库房仓库布置规划方案</t>
  </si>
  <si>
    <t>S1G1</t>
  </si>
  <si>
    <t>物资采购</t>
  </si>
  <si>
    <t>S2G1</t>
  </si>
  <si>
    <t>采购计划（总、月、申请计划）</t>
  </si>
  <si>
    <t>S2G111</t>
  </si>
  <si>
    <t>施工用料计划</t>
  </si>
  <si>
    <t>预算价格</t>
  </si>
  <si>
    <t>S2G112</t>
  </si>
  <si>
    <t>市场信息（价格、质量、政策等）</t>
  </si>
  <si>
    <t>S2G113</t>
  </si>
  <si>
    <t>工程位置</t>
  </si>
  <si>
    <t>材料进场验收、存放</t>
  </si>
  <si>
    <t>S2G2</t>
  </si>
  <si>
    <t>采购合同</t>
  </si>
  <si>
    <t>S2G211</t>
  </si>
  <si>
    <t>施工平面布置</t>
  </si>
  <si>
    <t>卸货地点</t>
  </si>
  <si>
    <t>S2G212</t>
  </si>
  <si>
    <t>质量证明</t>
  </si>
  <si>
    <t>S2G213</t>
  </si>
  <si>
    <t>物资产地等信息</t>
  </si>
  <si>
    <t>S2G214</t>
  </si>
  <si>
    <t>物资进场数量</t>
  </si>
  <si>
    <t>S2G215</t>
  </si>
  <si>
    <t>限额领料</t>
  </si>
  <si>
    <t>S2G3</t>
  </si>
  <si>
    <t>分项、部位工程量</t>
  </si>
  <si>
    <t>用量统计</t>
  </si>
  <si>
    <t>S2G311</t>
  </si>
  <si>
    <t>消耗定额</t>
  </si>
  <si>
    <t>S2G312</t>
  </si>
  <si>
    <t>领料核算</t>
  </si>
  <si>
    <t>S2G313</t>
  </si>
  <si>
    <t>物资使用制度</t>
  </si>
  <si>
    <t>S2G314</t>
  </si>
  <si>
    <t>现场材料跟踪管理</t>
  </si>
  <si>
    <t>S2G4</t>
  </si>
  <si>
    <t>物资采购追溯记录台账</t>
  </si>
  <si>
    <t>S2G411</t>
  </si>
  <si>
    <t>物资使用管理</t>
  </si>
  <si>
    <t>S2G412</t>
  </si>
  <si>
    <t>文明环保施工要求</t>
  </si>
  <si>
    <t>S2G413</t>
  </si>
  <si>
    <t>盘点</t>
  </si>
  <si>
    <t>S2G5</t>
  </si>
  <si>
    <t>S2G511</t>
  </si>
  <si>
    <t>物资出库量</t>
  </si>
  <si>
    <t>S2G512</t>
  </si>
  <si>
    <t>物资库存量</t>
  </si>
  <si>
    <t>S2G513</t>
  </si>
  <si>
    <t>材料实际使用量</t>
  </si>
  <si>
    <t>S2G514</t>
  </si>
  <si>
    <t>物资损耗统计</t>
  </si>
  <si>
    <t>S2G515</t>
  </si>
  <si>
    <t>S1D</t>
  </si>
  <si>
    <t>S2D</t>
  </si>
  <si>
    <t>S3D</t>
  </si>
  <si>
    <t>S1D1</t>
  </si>
  <si>
    <t>现场自然环境</t>
  </si>
  <si>
    <t>施工生产管理</t>
  </si>
  <si>
    <t>S2D1</t>
  </si>
  <si>
    <t>水、电、路等情况</t>
  </si>
  <si>
    <t>完成工程量记录</t>
  </si>
  <si>
    <t>地貌特征</t>
  </si>
  <si>
    <t>施工质量验收</t>
  </si>
  <si>
    <t>现场工前条件等</t>
  </si>
  <si>
    <t>组织策划施工</t>
  </si>
  <si>
    <t>S1D2</t>
  </si>
  <si>
    <t>施工工序初步安排</t>
  </si>
  <si>
    <t>合同工期</t>
  </si>
  <si>
    <t>人、机、料投入初步计划</t>
  </si>
  <si>
    <t>工程特点</t>
  </si>
  <si>
    <t>施工总计划初步安排</t>
  </si>
  <si>
    <t>人员管理</t>
  </si>
  <si>
    <t>S2D2</t>
  </si>
  <si>
    <t>施工总平面布置建议</t>
  </si>
  <si>
    <t>人员安排</t>
  </si>
  <si>
    <t>人工记录</t>
  </si>
  <si>
    <t>材料管理</t>
  </si>
  <si>
    <t>S2D3</t>
  </si>
  <si>
    <t>材料使用记录</t>
  </si>
  <si>
    <t>物资管理制度</t>
  </si>
  <si>
    <t>船机管理</t>
  </si>
  <si>
    <t>S2D4</t>
  </si>
  <si>
    <t>船机管理制度</t>
  </si>
  <si>
    <t>船机合同</t>
  </si>
  <si>
    <t>船机台班记录</t>
  </si>
  <si>
    <t>S2D411</t>
  </si>
  <si>
    <t>安全、文明施工管理</t>
  </si>
  <si>
    <t>S2D5</t>
  </si>
  <si>
    <t>施工危险源</t>
  </si>
  <si>
    <t>生产调度岗员</t>
  </si>
  <si>
    <t>安全、文明施工方案</t>
  </si>
  <si>
    <t>安全管理记录</t>
  </si>
  <si>
    <t>S1H</t>
  </si>
  <si>
    <t>S2H</t>
  </si>
  <si>
    <t>S3H</t>
  </si>
  <si>
    <t>S1H1</t>
  </si>
  <si>
    <t>S1H111</t>
  </si>
  <si>
    <t>S2H1</t>
  </si>
  <si>
    <t>船机使用记录台账</t>
  </si>
  <si>
    <t>S2H111</t>
  </si>
  <si>
    <t>船机租赁合同</t>
  </si>
  <si>
    <t>S1H112</t>
  </si>
  <si>
    <t>船机油料管理</t>
  </si>
  <si>
    <t>S2H112</t>
  </si>
  <si>
    <t>S1H113</t>
  </si>
  <si>
    <t>船机维修记录</t>
  </si>
  <si>
    <t>S2H113</t>
  </si>
  <si>
    <t>公司月度报表</t>
  </si>
  <si>
    <t>S2H2</t>
  </si>
  <si>
    <t>施工机械设备动态及性能</t>
  </si>
  <si>
    <t>S2H211</t>
  </si>
  <si>
    <t>S2H212</t>
  </si>
  <si>
    <t>混凝土搅拌站动态</t>
  </si>
  <si>
    <t>S2H213</t>
  </si>
  <si>
    <t>外租机械设备台帐</t>
  </si>
  <si>
    <t>S2H214</t>
  </si>
  <si>
    <t>外租施工船舶清单</t>
  </si>
  <si>
    <t>S2H215</t>
  </si>
  <si>
    <t>能源消耗情况</t>
  </si>
  <si>
    <t>S2H216</t>
  </si>
  <si>
    <t>设备检查、修理、验收管理台账</t>
  </si>
  <si>
    <t>S2H3</t>
  </si>
  <si>
    <t>设备固定资产台账</t>
  </si>
  <si>
    <t>S2H311</t>
  </si>
  <si>
    <t>设备管理台账</t>
  </si>
  <si>
    <t>S2H312</t>
  </si>
  <si>
    <t>设备租赁合同</t>
  </si>
  <si>
    <t>S2H313</t>
  </si>
  <si>
    <t>备品备件</t>
  </si>
  <si>
    <t>S2H314</t>
  </si>
  <si>
    <t>临电设计施工与检查</t>
  </si>
  <si>
    <t>S2H4</t>
  </si>
  <si>
    <t>临电施工组织设计</t>
  </si>
  <si>
    <t>S2H411</t>
  </si>
  <si>
    <t>设备用电负荷</t>
  </si>
  <si>
    <t>S2H412</t>
  </si>
  <si>
    <t>供电局提供容量</t>
  </si>
  <si>
    <t>S2H413</t>
  </si>
  <si>
    <t>发电机组提供容量</t>
  </si>
  <si>
    <t>S2H414</t>
  </si>
  <si>
    <t>S2H415</t>
  </si>
  <si>
    <t>临电检查记录</t>
  </si>
  <si>
    <t>S2H416</t>
  </si>
  <si>
    <t>水电费缴纳</t>
  </si>
  <si>
    <t>S2H5</t>
  </si>
  <si>
    <t>水表读数</t>
  </si>
  <si>
    <t>S2H511</t>
  </si>
  <si>
    <t>水电费缴纳明细及收据</t>
  </si>
  <si>
    <t>S2H512</t>
  </si>
  <si>
    <t>电表读数</t>
  </si>
  <si>
    <t>S2H513</t>
  </si>
  <si>
    <t>水费单价</t>
  </si>
  <si>
    <t>S2H514</t>
  </si>
  <si>
    <t>电费单价</t>
  </si>
  <si>
    <t>S2H515</t>
  </si>
  <si>
    <t>S1K</t>
  </si>
  <si>
    <t>S2K</t>
  </si>
  <si>
    <t>S3K</t>
  </si>
  <si>
    <t>S1I</t>
  </si>
  <si>
    <t>S2I</t>
  </si>
  <si>
    <t>S3I</t>
  </si>
  <si>
    <t>公路工程全信息模型--***项目施工信息互通总台帐（第5层）</t>
  </si>
  <si>
    <t>公路工程全信息模型--【1】***项目施工配合比台帐（第5层）</t>
  </si>
  <si>
    <t>公路工程全信息模型--【2】***项目施工台帐（第5层）</t>
  </si>
  <si>
    <t>公路工程全信息模型--【3】***项目混凝土试件留置台帐（第5层）</t>
  </si>
  <si>
    <t>公路工程全信息模型--【4】***项目施工试验台账（第5层）</t>
  </si>
  <si>
    <t>公路工程全信息模型--***项目物资采购追溯记录台账（第5层）</t>
  </si>
  <si>
    <t>序号</t>
  </si>
  <si>
    <t>名称</t>
  </si>
  <si>
    <r>
      <rPr>
        <b/>
        <sz val="10"/>
        <rFont val="宋体"/>
        <charset val="134"/>
      </rPr>
      <t>强度</t>
    </r>
    <r>
      <rPr>
        <b/>
        <sz val="10"/>
        <rFont val="Times New Roman"/>
        <charset val="0"/>
      </rPr>
      <t xml:space="preserve">   </t>
    </r>
    <r>
      <rPr>
        <b/>
        <sz val="10"/>
        <rFont val="宋体"/>
        <charset val="134"/>
      </rPr>
      <t>等级</t>
    </r>
  </si>
  <si>
    <t>使用部位</t>
  </si>
  <si>
    <t>配合比报验编号</t>
  </si>
  <si>
    <t>水泥</t>
  </si>
  <si>
    <t>掺合料</t>
  </si>
  <si>
    <t>粉煤灰</t>
  </si>
  <si>
    <t>细骨料</t>
  </si>
  <si>
    <t>粗骨料</t>
  </si>
  <si>
    <t>水</t>
  </si>
  <si>
    <t>引气剂</t>
  </si>
  <si>
    <t>减水剂</t>
  </si>
  <si>
    <t>速凝剂</t>
  </si>
  <si>
    <r>
      <rPr>
        <b/>
        <sz val="10"/>
        <rFont val="宋体"/>
        <charset val="134"/>
      </rPr>
      <t>批复</t>
    </r>
    <r>
      <rPr>
        <b/>
        <sz val="10"/>
        <rFont val="Times New Roman"/>
        <charset val="0"/>
      </rPr>
      <t xml:space="preserve"> </t>
    </r>
    <r>
      <rPr>
        <b/>
        <sz val="10"/>
        <rFont val="宋体"/>
        <charset val="134"/>
      </rPr>
      <t>日期</t>
    </r>
    <r>
      <rPr>
        <b/>
        <sz val="10"/>
        <rFont val="Times New Roman"/>
        <charset val="0"/>
      </rPr>
      <t xml:space="preserve"> </t>
    </r>
  </si>
  <si>
    <t>结构物名称</t>
  </si>
  <si>
    <t>工程部位</t>
  </si>
  <si>
    <t>编号</t>
  </si>
  <si>
    <t>设计强度</t>
  </si>
  <si>
    <t>砼浇筑方量</t>
  </si>
  <si>
    <t>施工日期</t>
  </si>
  <si>
    <t>记录编号</t>
  </si>
  <si>
    <t>制件日期</t>
  </si>
  <si>
    <t>龄期(d)</t>
  </si>
  <si>
    <t>试验日期</t>
  </si>
  <si>
    <t>试件组数</t>
  </si>
  <si>
    <t>强度值</t>
  </si>
  <si>
    <t>坍落度mm</t>
  </si>
  <si>
    <t>混凝土浇筑日期</t>
  </si>
  <si>
    <t>砼强度等级</t>
  </si>
  <si>
    <t>施工部位</t>
  </si>
  <si>
    <t>配合比编号</t>
  </si>
  <si>
    <t>水泥(吨)</t>
  </si>
  <si>
    <t>砂</t>
  </si>
  <si>
    <t>石</t>
  </si>
  <si>
    <t>速凝剂(t)</t>
  </si>
  <si>
    <t>纤维</t>
  </si>
  <si>
    <t>采   购    年</t>
  </si>
  <si>
    <t>采购月</t>
  </si>
  <si>
    <t>采   购  日</t>
  </si>
  <si>
    <t>入库月</t>
  </si>
  <si>
    <t>本月序号</t>
  </si>
  <si>
    <t>物资名称</t>
  </si>
  <si>
    <t>规格型号</t>
  </si>
  <si>
    <t>计量单位</t>
  </si>
  <si>
    <t>实际数量</t>
  </si>
  <si>
    <t>采购单价</t>
  </si>
  <si>
    <t>总金额</t>
  </si>
  <si>
    <t>生产厂家</t>
  </si>
  <si>
    <t>供货单位</t>
  </si>
  <si>
    <t>卸货地</t>
  </si>
  <si>
    <t>使用方向</t>
  </si>
  <si>
    <t>材料分类</t>
  </si>
  <si>
    <t>质量环保安全</t>
  </si>
  <si>
    <t>批准人</t>
  </si>
  <si>
    <t>领用人</t>
  </si>
  <si>
    <t>发票</t>
  </si>
  <si>
    <t>产地及品种</t>
  </si>
  <si>
    <t>用量（t）</t>
  </si>
  <si>
    <t>5—16mm（t）</t>
  </si>
  <si>
    <t>5—10mm（t）</t>
  </si>
  <si>
    <t>16—31.5mm（t）</t>
  </si>
  <si>
    <t>10-25mm（t）</t>
  </si>
  <si>
    <t>种类</t>
  </si>
  <si>
    <t>用量（kg）</t>
  </si>
  <si>
    <t>二道沟隧道出口</t>
  </si>
  <si>
    <t>导向墙</t>
  </si>
  <si>
    <t>DK113+491.01～DK113+489.78上、中初期支护</t>
  </si>
  <si>
    <t>C25</t>
  </si>
  <si>
    <t>TKY-20200514-01</t>
  </si>
  <si>
    <t>5—16mm</t>
  </si>
  <si>
    <t>5—10</t>
  </si>
  <si>
    <t>16—31.5</t>
  </si>
  <si>
    <t>10-25</t>
  </si>
  <si>
    <t>五</t>
  </si>
  <si>
    <t>无缝钢管</t>
  </si>
  <si>
    <t>HPB235 Φ108*6</t>
  </si>
  <si>
    <t>t</t>
  </si>
  <si>
    <t>承德隆城</t>
  </si>
  <si>
    <t>西安丰宝泰</t>
  </si>
  <si>
    <t>大阳山出口</t>
  </si>
  <si>
    <t>正洞</t>
  </si>
  <si>
    <t>非甲控</t>
  </si>
  <si>
    <t>合格</t>
  </si>
  <si>
    <t>钢材</t>
  </si>
  <si>
    <t>魏世威</t>
  </si>
  <si>
    <t>吴运义</t>
  </si>
  <si>
    <t>开19</t>
  </si>
  <si>
    <t>砂浆配合比</t>
  </si>
  <si>
    <t>隧道超前支护注浆</t>
  </si>
  <si>
    <t>JJPB-1002001</t>
  </si>
  <si>
    <t>民和祁连山低碱P.O42.5</t>
  </si>
  <si>
    <t>0.820</t>
  </si>
  <si>
    <t>洪水下街中砂</t>
  </si>
  <si>
    <t>湟水河水</t>
  </si>
  <si>
    <t>2019.03.22</t>
  </si>
  <si>
    <t>初期支护</t>
  </si>
  <si>
    <t>DK113+489.78～DK113+488.51上、中初期支护</t>
  </si>
  <si>
    <t>TKY-20200518-01</t>
  </si>
  <si>
    <t>吨</t>
  </si>
  <si>
    <t>HPB235 Φ42*3.5</t>
  </si>
  <si>
    <t>承台、衬砌、仰拱、导向墙</t>
  </si>
  <si>
    <t>HPB-C25-1002001</t>
  </si>
  <si>
    <t>西安驿马I级</t>
  </si>
  <si>
    <t>朵家沟5-31.5mm</t>
  </si>
  <si>
    <t>饮用水</t>
  </si>
  <si>
    <t>陕西</t>
  </si>
  <si>
    <t>陕西高新</t>
  </si>
  <si>
    <t>2019.04.04</t>
  </si>
  <si>
    <t>DK113+489.78～DK113+488.51右中导初期支护</t>
  </si>
  <si>
    <t>TKY-20200518-02</t>
  </si>
  <si>
    <t>SN1004002-1</t>
  </si>
  <si>
    <t>XGL1004003</t>
  </si>
  <si>
    <t>XGL1004006</t>
  </si>
  <si>
    <t>AA20190318</t>
  </si>
  <si>
    <t>YQJ1002001-1</t>
  </si>
  <si>
    <t>JSJ1004002-1</t>
  </si>
  <si>
    <t>F1004002-1</t>
  </si>
  <si>
    <t>螺纹钢</t>
  </si>
  <si>
    <t>HRB335-22mm</t>
  </si>
  <si>
    <t>包头钢铁</t>
  </si>
  <si>
    <t>中铁西南</t>
  </si>
  <si>
    <t>甲控</t>
  </si>
  <si>
    <t>开23</t>
  </si>
  <si>
    <t>仰拱填充</t>
  </si>
  <si>
    <t>HPB-C25-1002003</t>
  </si>
  <si>
    <t>0.095</t>
  </si>
  <si>
    <t>DK113+488.51～DK113+487.31右中导初期支护</t>
  </si>
  <si>
    <t>TKY-20200518-03</t>
  </si>
  <si>
    <t>-1</t>
  </si>
  <si>
    <t>CGL1004005-1</t>
  </si>
  <si>
    <t>1t</t>
  </si>
  <si>
    <t>酒泉钢铁</t>
  </si>
  <si>
    <t>喷射混凝土配合比</t>
  </si>
  <si>
    <t>隧道初期支护</t>
  </si>
  <si>
    <t>HPB-C25-1002002</t>
  </si>
  <si>
    <t>0.460</t>
  </si>
  <si>
    <t>0.905</t>
  </si>
  <si>
    <t>朵家沟5-10mm</t>
  </si>
  <si>
    <t>0.805</t>
  </si>
  <si>
    <t>乐都县饮用水</t>
  </si>
  <si>
    <t>陕西高新LGS-XC</t>
  </si>
  <si>
    <t>0.005520</t>
  </si>
  <si>
    <t>陕西高新LGN-8A</t>
  </si>
  <si>
    <t>0.018400</t>
  </si>
  <si>
    <t>2019.03.18</t>
  </si>
  <si>
    <t>DK113+487.31～DK113+486.11右中导初期支护</t>
  </si>
  <si>
    <t>TKY-20200520-01</t>
  </si>
  <si>
    <t>19.4.23</t>
  </si>
  <si>
    <t>36T</t>
  </si>
  <si>
    <t>SNJ1004001-1</t>
  </si>
  <si>
    <t>19.03.08</t>
  </si>
  <si>
    <t>19.04.06</t>
  </si>
  <si>
    <t>19.4.30</t>
  </si>
  <si>
    <t>HRB335-16mm</t>
  </si>
  <si>
    <t>莱芜钢铁</t>
  </si>
  <si>
    <t>临建</t>
  </si>
  <si>
    <t>C40</t>
  </si>
  <si>
    <t>承台、衬砌、仰拱</t>
  </si>
  <si>
    <t>HPB-C40-1002002</t>
  </si>
  <si>
    <t>西安驿马F级</t>
  </si>
  <si>
    <t>0.112</t>
  </si>
  <si>
    <t>朵家沟5-10mm  10-25mm</t>
  </si>
  <si>
    <t>陕西高新LGN-16A</t>
  </si>
  <si>
    <t>2019.04.21</t>
  </si>
  <si>
    <t>DK113+486.11～483.47上导初期支护</t>
  </si>
  <si>
    <t>TKY-20200522-01</t>
  </si>
  <si>
    <t>D6-028</t>
  </si>
  <si>
    <t>19.4.20</t>
  </si>
  <si>
    <t>B1004017</t>
  </si>
  <si>
    <t>盘圆</t>
  </si>
  <si>
    <t>HPB235-8mm</t>
  </si>
  <si>
    <t>二衬</t>
  </si>
  <si>
    <t>HPB-C40-1002003</t>
  </si>
  <si>
    <t>0.11</t>
  </si>
  <si>
    <t>DK113+483.4723～482.26上导初期支护</t>
  </si>
  <si>
    <t>TKY-20200522-02</t>
  </si>
  <si>
    <t>5</t>
  </si>
  <si>
    <t>19.04.25</t>
  </si>
  <si>
    <t>工字钢</t>
  </si>
  <si>
    <t>HPB235-22A</t>
  </si>
  <si>
    <t>日照钢铁</t>
  </si>
  <si>
    <t>上海大亚湾</t>
  </si>
  <si>
    <t>开17</t>
  </si>
  <si>
    <t>M20</t>
  </si>
  <si>
    <t>锚杆砂浆</t>
  </si>
  <si>
    <t>SJPB-M20-1002001</t>
  </si>
  <si>
    <t>0.830</t>
  </si>
  <si>
    <t>洪水下街细砂</t>
  </si>
  <si>
    <t>340</t>
  </si>
  <si>
    <t>DK113+482.26～481.00上导初期支护DK113+491.01～488.51右中导初期支护</t>
  </si>
  <si>
    <t>TKY-20200522-03</t>
  </si>
  <si>
    <t>6</t>
  </si>
  <si>
    <t>AA10000493</t>
  </si>
  <si>
    <t>HPB235-32A</t>
  </si>
  <si>
    <t>M10</t>
  </si>
  <si>
    <t>路基、防护、排水工程等</t>
  </si>
  <si>
    <t>SJPB-M10-1002001</t>
  </si>
  <si>
    <t>0.280</t>
  </si>
  <si>
    <t>1.495</t>
  </si>
  <si>
    <t>243</t>
  </si>
  <si>
    <t>DK113+488.08～+485.71左中导初期支护DK113+488.51~486.30右中导初期支护</t>
  </si>
  <si>
    <t>TKY-20200523-01</t>
  </si>
  <si>
    <t>7</t>
  </si>
  <si>
    <t>C20</t>
  </si>
  <si>
    <t>隧道初支</t>
  </si>
  <si>
    <t>HPB-C20-1002001</t>
  </si>
  <si>
    <t>0.440</t>
  </si>
  <si>
    <t>0.915</t>
  </si>
  <si>
    <t>0.815</t>
  </si>
  <si>
    <t>165</t>
  </si>
  <si>
    <t>0.005720</t>
  </si>
  <si>
    <t>0.017600</t>
  </si>
  <si>
    <t>2019.03.30</t>
  </si>
  <si>
    <t>DK113+485.71～484.42左上导初期支护DK113+486.30～484.79右中导初期支护</t>
  </si>
  <si>
    <t>TKY-20200523-02</t>
  </si>
  <si>
    <t>8</t>
  </si>
  <si>
    <t>19.04.29</t>
  </si>
  <si>
    <t>焊管</t>
  </si>
  <si>
    <t>HPB235 Φ200</t>
  </si>
  <si>
    <t>包头横远</t>
  </si>
  <si>
    <t>M7.5</t>
  </si>
  <si>
    <t>SJPB-M7.5-1002001</t>
  </si>
  <si>
    <t>0.256</t>
  </si>
  <si>
    <t>1.586</t>
  </si>
  <si>
    <t>258</t>
  </si>
  <si>
    <t>DK113+484.42～481.00左上导初期支护</t>
  </si>
  <si>
    <t>TKY-20200523-03</t>
  </si>
  <si>
    <t>9</t>
  </si>
  <si>
    <t>CGL1004009-1</t>
  </si>
  <si>
    <t>HPB235 Φ100</t>
  </si>
  <si>
    <t>C30</t>
  </si>
  <si>
    <t>挖孔桩、台座、轨道梁等</t>
  </si>
  <si>
    <t>HPB-C30-1002001</t>
  </si>
  <si>
    <t>0.300</t>
  </si>
  <si>
    <t>西安驿马F类</t>
  </si>
  <si>
    <t>0.100</t>
  </si>
  <si>
    <t>洪水下街河砂中砂</t>
  </si>
  <si>
    <t>0.769</t>
  </si>
  <si>
    <t>朵家沟5-10mm  16-31.5mm</t>
  </si>
  <si>
    <t>0.318</t>
  </si>
  <si>
    <t>0.743</t>
  </si>
  <si>
    <t>154</t>
  </si>
  <si>
    <t>0.004000</t>
  </si>
  <si>
    <t>0.000400</t>
  </si>
  <si>
    <t>DK113+482.26～480.48上导初期支护</t>
  </si>
  <si>
    <t>TKY-20200524-01</t>
  </si>
  <si>
    <t>10</t>
  </si>
  <si>
    <t>钢板</t>
  </si>
  <si>
    <t>HPB235 10*1510*6000</t>
  </si>
  <si>
    <t>CFG桩</t>
  </si>
  <si>
    <t>HPB-C20-1002004</t>
  </si>
  <si>
    <t>0.210</t>
  </si>
  <si>
    <t>0.140</t>
  </si>
  <si>
    <t>0.786</t>
  </si>
  <si>
    <t>0.109</t>
  </si>
  <si>
    <t>0.977</t>
  </si>
  <si>
    <t>173</t>
  </si>
  <si>
    <t>0.002450</t>
  </si>
  <si>
    <t>DK113+480.48～479.80上导初期支护</t>
  </si>
  <si>
    <t>TKY-20200525-01</t>
  </si>
  <si>
    <t>11</t>
  </si>
  <si>
    <t>19.4.25</t>
  </si>
  <si>
    <t>槽钢</t>
  </si>
  <si>
    <t>32A</t>
  </si>
  <si>
    <t>C15</t>
  </si>
  <si>
    <t>HPB-C15-1002001</t>
  </si>
  <si>
    <t>0.190</t>
  </si>
  <si>
    <t>0.150</t>
  </si>
  <si>
    <t>0.981</t>
  </si>
  <si>
    <t>172</t>
  </si>
  <si>
    <t>0.002210</t>
  </si>
  <si>
    <t>DK113+479.80～478.00上导初期支护DK113+493.02~491.01左下导初期支护</t>
  </si>
  <si>
    <t>TKY-20200525-02</t>
  </si>
  <si>
    <t>12</t>
  </si>
  <si>
    <t>SN1005002-1</t>
  </si>
  <si>
    <t>聚丙烯纤维（北京中建）</t>
  </si>
  <si>
    <t>2019.03.20</t>
  </si>
  <si>
    <t>DK113+478.00～476.20上导初期支护DK113+491.01~488.61左下导初期支护</t>
  </si>
  <si>
    <t>TKY-20200526-01</t>
  </si>
  <si>
    <t>13</t>
  </si>
  <si>
    <t>HPB-C30-1002002</t>
  </si>
  <si>
    <t>0.480</t>
  </si>
  <si>
    <t>0.0009</t>
  </si>
  <si>
    <t>0.885</t>
  </si>
  <si>
    <t>0.785</t>
  </si>
  <si>
    <t>160</t>
  </si>
  <si>
    <t>0.006240</t>
  </si>
  <si>
    <t>0.019200</t>
  </si>
  <si>
    <t>DK113+476.20～473.20上导初期支护DK113+484.79～482.39右中导初期支护DK113+488.51～486.11左中导初期支护</t>
  </si>
  <si>
    <t>TKY-20200526-02</t>
  </si>
  <si>
    <t>14</t>
  </si>
  <si>
    <t>19.5.05</t>
  </si>
  <si>
    <t>HPB235 Φ40</t>
  </si>
  <si>
    <t>C35</t>
  </si>
  <si>
    <t>承台、墩身、衬砌、底板、仰拱、仰拱填充、涵洞、CFG桩桩帽、挡墙、导向墙、水沟、电缆槽</t>
  </si>
  <si>
    <t>HPB-C35-1002003</t>
  </si>
  <si>
    <t>0.315</t>
  </si>
  <si>
    <t>0.105</t>
  </si>
  <si>
    <t>0.732</t>
  </si>
  <si>
    <t>0.108</t>
  </si>
  <si>
    <t>0.976</t>
  </si>
  <si>
    <t>158</t>
  </si>
  <si>
    <t>0.004200</t>
  </si>
  <si>
    <t>0.000420</t>
  </si>
  <si>
    <t>2019.04.24</t>
  </si>
  <si>
    <t>DK113+473.20~471.32上导初期支护</t>
  </si>
  <si>
    <t>TKY-20200527-01</t>
  </si>
  <si>
    <t>15</t>
  </si>
  <si>
    <t>D6-037</t>
  </si>
  <si>
    <t>XGL1004005</t>
  </si>
  <si>
    <t>HPB235 16*1510*8000</t>
  </si>
  <si>
    <t>桩基</t>
  </si>
  <si>
    <t>HPB-C40-1002001</t>
  </si>
  <si>
    <t>0.338</t>
  </si>
  <si>
    <t>0.730</t>
  </si>
  <si>
    <t>朵家沟5-16mm  16-31.5mm</t>
  </si>
  <si>
    <t>0.742</t>
  </si>
  <si>
    <t>157</t>
  </si>
  <si>
    <t>0.004500</t>
  </si>
  <si>
    <t>0.000450</t>
  </si>
  <si>
    <t>2019.04.20</t>
  </si>
  <si>
    <t>DK113+471.32～470.00上导初期支护DK113+493.02~491.01右下导初期支护</t>
  </si>
  <si>
    <t>TKY-20200527-02</t>
  </si>
  <si>
    <t>16</t>
  </si>
  <si>
    <t>C45</t>
  </si>
  <si>
    <t>HPB-C45-1002001</t>
  </si>
  <si>
    <t>0.327</t>
  </si>
  <si>
    <t>0.133</t>
  </si>
  <si>
    <t>0.723</t>
  </si>
  <si>
    <t>0.312</t>
  </si>
  <si>
    <t>0.728</t>
  </si>
  <si>
    <t>4.6</t>
  </si>
  <si>
    <t>0.000460</t>
  </si>
  <si>
    <t>0.152000</t>
  </si>
  <si>
    <t>2019.04.23</t>
  </si>
  <si>
    <t>DK113+470.00～467.38上导初期支护DK113+482.39~479.31右中导初期支护DK113+486.71~483.71左下导初期支护</t>
  </si>
  <si>
    <t>TKY-20200528-01</t>
  </si>
  <si>
    <t>17</t>
  </si>
  <si>
    <t>JSJ1005001-1</t>
  </si>
  <si>
    <t>22A</t>
  </si>
  <si>
    <t>HPB-C30-1002005</t>
  </si>
  <si>
    <t>0.740</t>
  </si>
  <si>
    <t>0.110</t>
  </si>
  <si>
    <t>0.988</t>
  </si>
  <si>
    <t>159</t>
  </si>
  <si>
    <t>DK113+467.38～465.57上导初期支护DK113+479.31~477.51右中导初期支护DK113+483.71~481.31左中导初期支护DK113+491.01~488.61右下导初期支护</t>
  </si>
  <si>
    <t>TKY-20200528-02</t>
  </si>
  <si>
    <t>18</t>
  </si>
  <si>
    <t>19.4.29</t>
  </si>
  <si>
    <t>8T</t>
  </si>
  <si>
    <t>32B</t>
  </si>
  <si>
    <t>DK113+465.57~464.36上导初支DK113+481.31~478.92左中导初支DK113+488.61~485.58右下导初支DK113+493.02~491.01左下导初支</t>
  </si>
  <si>
    <t>TKY-20200528-03</t>
  </si>
  <si>
    <t>19</t>
  </si>
  <si>
    <t>19.5.10</t>
  </si>
  <si>
    <t>HPB235-25A</t>
  </si>
  <si>
    <t>DK113+464.46~461.66上导初支DK113+485.58~482.58右下导初支DK113+491.01~488.01左下导初支</t>
  </si>
  <si>
    <t>TKY-20200529-01</t>
  </si>
  <si>
    <t>20</t>
  </si>
  <si>
    <t>SNJ1005001-1</t>
  </si>
  <si>
    <t>B1005014</t>
  </si>
  <si>
    <t>砂子</t>
  </si>
  <si>
    <t>m³</t>
  </si>
  <si>
    <t>洪水下街</t>
  </si>
  <si>
    <t>文通公司</t>
  </si>
  <si>
    <t>自采</t>
  </si>
  <si>
    <t>DK113+461.66~459.86上导初支DK113+477.51~474.47右中导初支DK113+488.01~485.59左下导初支</t>
  </si>
  <si>
    <t>TKY-20200529-02</t>
  </si>
  <si>
    <t>21</t>
  </si>
  <si>
    <t>3t</t>
  </si>
  <si>
    <t>碎石</t>
  </si>
  <si>
    <t>5-10mm</t>
  </si>
  <si>
    <t>朵家沟</t>
  </si>
  <si>
    <t>长河盼真</t>
  </si>
  <si>
    <t>DK113+459.86~458.14上导初支DK113+474.47~472.07右中导初支DK113+478.92~475.92左中导初支DK113+482.58~479.58右下导初支</t>
  </si>
  <si>
    <t>TKY-20200529-03</t>
  </si>
  <si>
    <t>22</t>
  </si>
  <si>
    <t>CGL1005001-1</t>
  </si>
  <si>
    <t>19.5.04</t>
  </si>
  <si>
    <t>DK113+458.14~456.53上导初支DK113+475.92~472.90左中导初支DK113+479.58~476.53右下导初支</t>
  </si>
  <si>
    <t>TKY-20200530-01</t>
  </si>
  <si>
    <t>23</t>
  </si>
  <si>
    <t>LGN-8A</t>
  </si>
  <si>
    <t>外加剂</t>
  </si>
  <si>
    <t>DK113+457.53~456.54上导初支DK113+472.07~469.67右中导初支DK113+485.59~482.49左下导初支</t>
  </si>
  <si>
    <t>TKY-20200530-02</t>
  </si>
  <si>
    <t>24</t>
  </si>
  <si>
    <t>336t</t>
  </si>
  <si>
    <t>散水泥</t>
  </si>
  <si>
    <t>P.O42.5低碱</t>
  </si>
  <si>
    <t>祁连山水泥</t>
  </si>
  <si>
    <t>开24</t>
  </si>
  <si>
    <t>DK113+456.54~454.88上导初支DK113+472.90~470.50左中导初支DK113+476.53~473.58右下导初支</t>
  </si>
  <si>
    <t>TKY-20200530-03</t>
  </si>
  <si>
    <t>25</t>
  </si>
  <si>
    <t>SN1005004-1</t>
  </si>
  <si>
    <t>19.5.12</t>
  </si>
  <si>
    <t>鹏天阁</t>
  </si>
  <si>
    <t>DK113+454.88～453.18上导初支
DK113+469.67～467.87右中导
DK113+482.59～479.59左下导</t>
  </si>
  <si>
    <t>TKY-20200531-01</t>
  </si>
  <si>
    <t>26</t>
  </si>
  <si>
    <t>DK113+453.18～451.68上导初支
DK113+479.59～475.39左下导初支</t>
  </si>
  <si>
    <t>TKY-20200531-02</t>
  </si>
  <si>
    <t>27</t>
  </si>
  <si>
    <t>19.5.13</t>
  </si>
  <si>
    <t>DK113+451.68~450.19上导初支DK113+467.87~464.87右中导初支DK113+470.50~466.90左中导初支</t>
  </si>
  <si>
    <t>TKY-20200531-03</t>
  </si>
  <si>
    <t>28</t>
  </si>
  <si>
    <t>D6-043</t>
  </si>
  <si>
    <t>SNJ1005002-1</t>
  </si>
  <si>
    <t>DK113+450.19～448.04上导初支
DK113+467.90～464.90左中导
DK113+473.53～471.73右下导</t>
  </si>
  <si>
    <t>TKY-20200531-04</t>
  </si>
  <si>
    <t>29</t>
  </si>
  <si>
    <t>4t</t>
  </si>
  <si>
    <t>HPB235-18</t>
  </si>
  <si>
    <t>开18</t>
  </si>
  <si>
    <t>DK113+448.04～446.54上导初支DK113+493.02～489.82仰拱初支</t>
  </si>
  <si>
    <t>TKY-20200531-05</t>
  </si>
  <si>
    <t>30</t>
  </si>
  <si>
    <t>XGL1005001</t>
  </si>
  <si>
    <t>19.5.21</t>
  </si>
  <si>
    <t>鞍山宝得</t>
  </si>
  <si>
    <t>东海荣发</t>
  </si>
  <si>
    <t>DK113+464.87～463.07右中导初支DK113+464.90～461.90左中导初支DK113+489.82～486.82仰拱初支</t>
  </si>
  <si>
    <t>TKY-20200601-01</t>
  </si>
  <si>
    <t>31</t>
  </si>
  <si>
    <t>-1-3</t>
  </si>
  <si>
    <t>DK113+446.54～445.04上导初支DK113+461.90～459.16左中导初支DK113+471.73～468.23右下导初支DK113+475.39～471.79左下导初支</t>
  </si>
  <si>
    <t>TKY-20200601-02</t>
  </si>
  <si>
    <t>32</t>
  </si>
  <si>
    <t>308.85</t>
  </si>
  <si>
    <t>3#-0</t>
  </si>
  <si>
    <t>TKY-20200602-01</t>
  </si>
  <si>
    <t>33</t>
  </si>
  <si>
    <t>F类Ⅱ级</t>
  </si>
  <si>
    <t>西安驿马</t>
  </si>
  <si>
    <t>开25</t>
  </si>
  <si>
    <t>69#右幅第一节</t>
  </si>
  <si>
    <t>TKY-20200602-02</t>
  </si>
  <si>
    <t>34</t>
  </si>
  <si>
    <t>SN1005007-1</t>
  </si>
  <si>
    <t>LGS-XC</t>
  </si>
  <si>
    <t>60#右幅3、右幅4</t>
  </si>
  <si>
    <t>TKY-20200602-03</t>
  </si>
  <si>
    <t>35</t>
  </si>
  <si>
    <t>88.03t</t>
  </si>
  <si>
    <t>61#-右3</t>
  </si>
  <si>
    <t>TKY-20200604-01</t>
  </si>
  <si>
    <t>36</t>
  </si>
  <si>
    <t>19.5.23</t>
  </si>
  <si>
    <t>组合锚杆</t>
  </si>
  <si>
    <t>ZJ22   4m</t>
  </si>
  <si>
    <t>m</t>
  </si>
  <si>
    <t>富顺中建</t>
  </si>
  <si>
    <t>结构件</t>
  </si>
  <si>
    <t>开7</t>
  </si>
  <si>
    <t>仰拱</t>
  </si>
  <si>
    <t>61#-右4</t>
  </si>
  <si>
    <t>TKY-20200604-02</t>
  </si>
  <si>
    <t>37</t>
  </si>
  <si>
    <t>D6-049</t>
  </si>
  <si>
    <t>中空锚杆</t>
  </si>
  <si>
    <t>ZJ25 3.5m</t>
  </si>
  <si>
    <t>0b#-5</t>
  </si>
  <si>
    <t>TKY-20200604-03</t>
  </si>
  <si>
    <t>38</t>
  </si>
  <si>
    <t>ZJ25   4m</t>
  </si>
  <si>
    <t>0b#-1</t>
  </si>
  <si>
    <t>TKY-20200605-01</t>
  </si>
  <si>
    <t>39</t>
  </si>
  <si>
    <t>CGL1005003-1</t>
  </si>
  <si>
    <t>58#</t>
  </si>
  <si>
    <t>TKY-20200606-01</t>
  </si>
  <si>
    <t>40</t>
  </si>
  <si>
    <t>CGL1006001-1</t>
  </si>
  <si>
    <t>-3</t>
  </si>
  <si>
    <t>0a-5</t>
  </si>
  <si>
    <t>TKY-20200606-02</t>
  </si>
  <si>
    <t>41</t>
  </si>
  <si>
    <t>SN1005008-1</t>
  </si>
  <si>
    <t>XGL1006001</t>
  </si>
  <si>
    <t>104t</t>
  </si>
  <si>
    <t>4#-1</t>
  </si>
  <si>
    <t>TKY-20200606-03</t>
  </si>
  <si>
    <t>42</t>
  </si>
  <si>
    <t>131.64t</t>
  </si>
  <si>
    <t>318.6t</t>
  </si>
  <si>
    <t>19.5.25</t>
  </si>
  <si>
    <t>唐山钢铁</t>
  </si>
  <si>
    <t>金海建材</t>
  </si>
  <si>
    <t>开20</t>
  </si>
  <si>
    <t>6#-1</t>
  </si>
  <si>
    <t>TKY-20200606-04</t>
  </si>
  <si>
    <t>43</t>
  </si>
  <si>
    <t>19.5.29</t>
  </si>
  <si>
    <t>328.95</t>
  </si>
  <si>
    <t>19.6.2</t>
  </si>
  <si>
    <t>7#-1</t>
  </si>
  <si>
    <t>TKY-20200607-01</t>
  </si>
  <si>
    <t>44</t>
  </si>
  <si>
    <t>D6-057</t>
  </si>
  <si>
    <t>19.6.01</t>
  </si>
  <si>
    <t>联接钢板</t>
  </si>
  <si>
    <t>200*280*16mm</t>
  </si>
  <si>
    <t>块</t>
  </si>
  <si>
    <t>西宁鑫铲</t>
  </si>
  <si>
    <t>开10</t>
  </si>
  <si>
    <t>0b-4</t>
  </si>
  <si>
    <t>TKY-20200607-02</t>
  </si>
  <si>
    <t>45</t>
  </si>
  <si>
    <t>62#左幅</t>
  </si>
  <si>
    <t>TKY-20200607-03</t>
  </si>
  <si>
    <t>47</t>
  </si>
  <si>
    <t>TKY-20200607-04</t>
  </si>
  <si>
    <t>48</t>
  </si>
  <si>
    <t>SN1006002-1</t>
  </si>
  <si>
    <t>TKY-20200608-01</t>
  </si>
  <si>
    <t>49</t>
  </si>
  <si>
    <t>91.84t</t>
  </si>
  <si>
    <t>6#-0</t>
  </si>
  <si>
    <t>TKY-20200608-02</t>
  </si>
  <si>
    <t>50</t>
  </si>
  <si>
    <t>XGL1006002</t>
  </si>
  <si>
    <t>62#右幅</t>
  </si>
  <si>
    <t>TKY-20200608-03</t>
  </si>
  <si>
    <t>51</t>
  </si>
  <si>
    <t>D6-065</t>
  </si>
  <si>
    <t>4#-0</t>
  </si>
  <si>
    <t>TKY-20200608-04</t>
  </si>
  <si>
    <t>52</t>
  </si>
  <si>
    <t>260.25</t>
  </si>
  <si>
    <t>306t</t>
  </si>
  <si>
    <t>HRB335-14mm</t>
  </si>
  <si>
    <t>宁夏电投</t>
  </si>
  <si>
    <t>62#左1</t>
  </si>
  <si>
    <t>TKY-20200609-01</t>
  </si>
  <si>
    <t>10.6.07</t>
  </si>
  <si>
    <t>10.05.31</t>
  </si>
  <si>
    <t>62#左2</t>
  </si>
  <si>
    <t>TKY-20200609-02</t>
  </si>
  <si>
    <t>53</t>
  </si>
  <si>
    <t>CGL1006002-1</t>
  </si>
  <si>
    <t>7#-0</t>
  </si>
  <si>
    <t>TKY-20200609-03</t>
  </si>
  <si>
    <t>54</t>
  </si>
  <si>
    <t>SNJ1006001-1</t>
  </si>
  <si>
    <t>0a#-4</t>
  </si>
  <si>
    <t>TKY-20200610-01</t>
  </si>
  <si>
    <t>55</t>
  </si>
  <si>
    <t>279.84t</t>
  </si>
  <si>
    <t>0.6t</t>
  </si>
  <si>
    <t>62#右3</t>
  </si>
  <si>
    <t>TKY-20200610-02</t>
  </si>
  <si>
    <t>56</t>
  </si>
  <si>
    <t>SN1006003-1</t>
  </si>
  <si>
    <t>10.6.6</t>
  </si>
  <si>
    <t>190.6.12</t>
  </si>
  <si>
    <t>HPB235-6.5mm</t>
  </si>
  <si>
    <t>62#右4</t>
  </si>
  <si>
    <t>TKY-20200610-03</t>
  </si>
  <si>
    <t>57</t>
  </si>
  <si>
    <t>131.46t</t>
  </si>
  <si>
    <t>灭火器</t>
  </si>
  <si>
    <t>8kg</t>
  </si>
  <si>
    <t>具</t>
  </si>
  <si>
    <t>柳城消防器材</t>
  </si>
  <si>
    <t>安质</t>
  </si>
  <si>
    <t>其它</t>
  </si>
  <si>
    <t>开6</t>
  </si>
  <si>
    <t>5#-1</t>
  </si>
  <si>
    <t>TKY-20200610-04</t>
  </si>
  <si>
    <t>58</t>
  </si>
  <si>
    <t>2019.06.08</t>
  </si>
  <si>
    <t>XGL1006004</t>
  </si>
  <si>
    <t>SNJ1006002-1</t>
  </si>
  <si>
    <t>灭火器箱</t>
  </si>
  <si>
    <t>个</t>
  </si>
  <si>
    <t>2#-1</t>
  </si>
  <si>
    <t>TKY-20200610-05</t>
  </si>
  <si>
    <t>59</t>
  </si>
  <si>
    <t>D6-068</t>
  </si>
  <si>
    <t>5t</t>
  </si>
  <si>
    <t>消防挂架</t>
  </si>
  <si>
    <t>开8</t>
  </si>
  <si>
    <t>8b#-1</t>
  </si>
  <si>
    <t>TKY-20200611-01</t>
  </si>
  <si>
    <t>60</t>
  </si>
  <si>
    <t>181.05t</t>
  </si>
  <si>
    <t>19.6.15</t>
  </si>
  <si>
    <t>消防沙箱</t>
  </si>
  <si>
    <t>TKY-20200611-02</t>
  </si>
  <si>
    <t>61</t>
  </si>
  <si>
    <t>19.6.14</t>
  </si>
  <si>
    <t>5#-0</t>
  </si>
  <si>
    <t>TKY-20200611-03</t>
  </si>
  <si>
    <t>62</t>
  </si>
  <si>
    <t>2#-0</t>
  </si>
  <si>
    <t>TKY-20200612-01</t>
  </si>
  <si>
    <t>63</t>
  </si>
  <si>
    <t>SN1006005-1</t>
  </si>
  <si>
    <t>XGL1006005</t>
  </si>
  <si>
    <t>消防铁锨</t>
  </si>
  <si>
    <t>把</t>
  </si>
  <si>
    <t>8a#-1</t>
  </si>
  <si>
    <t>TKY-20200612-02</t>
  </si>
  <si>
    <t>64</t>
  </si>
  <si>
    <t>128.06t</t>
  </si>
  <si>
    <t>消防桶</t>
  </si>
  <si>
    <t>TKY-20200612-03</t>
  </si>
  <si>
    <t>65</t>
  </si>
  <si>
    <t>2019.06.15</t>
  </si>
  <si>
    <t>430.05t</t>
  </si>
  <si>
    <t>JSJ1006001-1</t>
  </si>
  <si>
    <t>消防钩子</t>
  </si>
  <si>
    <t>63#-右2</t>
  </si>
  <si>
    <t>TKY-20200612-04</t>
  </si>
  <si>
    <t>66</t>
  </si>
  <si>
    <t>D6-074</t>
  </si>
  <si>
    <t>10.6.16</t>
  </si>
  <si>
    <t>3T</t>
  </si>
  <si>
    <t>消防器材运费</t>
  </si>
  <si>
    <t>次</t>
  </si>
  <si>
    <t>60#左幅</t>
  </si>
  <si>
    <t>TKY-20200613-01</t>
  </si>
  <si>
    <t>67</t>
  </si>
  <si>
    <t>CGL1006004-1</t>
  </si>
  <si>
    <t>19.6.05</t>
  </si>
  <si>
    <t>0a#-1</t>
  </si>
  <si>
    <t>TKY-20200613-02</t>
  </si>
  <si>
    <t>68</t>
  </si>
  <si>
    <t>B100604</t>
  </si>
  <si>
    <t>8b#-0</t>
  </si>
  <si>
    <t>TKY-20200613-03</t>
  </si>
  <si>
    <t>69</t>
  </si>
  <si>
    <t>69#左幅第三节</t>
  </si>
  <si>
    <t>TKY-20200614-01</t>
  </si>
  <si>
    <t>70</t>
  </si>
  <si>
    <t>10.6.19</t>
  </si>
  <si>
    <t>61#左幅</t>
  </si>
  <si>
    <t>TKY-20200614-02</t>
  </si>
  <si>
    <t>71</t>
  </si>
  <si>
    <t>SNJ1006003-1</t>
  </si>
  <si>
    <t>8a#-0</t>
  </si>
  <si>
    <t>TKY-20200614-03</t>
  </si>
  <si>
    <t>72</t>
  </si>
  <si>
    <t>SN1006009-1</t>
  </si>
  <si>
    <t>255.6t</t>
  </si>
  <si>
    <t>1.2T</t>
  </si>
  <si>
    <t>5#-4</t>
  </si>
  <si>
    <t>TKY-20200614-04</t>
  </si>
  <si>
    <t>73</t>
  </si>
  <si>
    <t>172.71T</t>
  </si>
  <si>
    <t>10.06.07</t>
  </si>
  <si>
    <t>19.6.22</t>
  </si>
  <si>
    <t>0b#-0</t>
  </si>
  <si>
    <t>TKY-20200614-05</t>
  </si>
  <si>
    <t>74</t>
  </si>
  <si>
    <t>10.06.21</t>
  </si>
  <si>
    <t>63#右1</t>
  </si>
  <si>
    <t>TKY-20200615-01</t>
  </si>
  <si>
    <t>75</t>
  </si>
  <si>
    <t>D6-084</t>
  </si>
  <si>
    <t>0a#-0</t>
  </si>
  <si>
    <t>TKY-20200615-02</t>
  </si>
  <si>
    <t>76</t>
  </si>
  <si>
    <t>68#右幅</t>
  </si>
  <si>
    <t>TKY-20200615-03</t>
  </si>
  <si>
    <t>77</t>
  </si>
  <si>
    <t>二次衬托</t>
  </si>
  <si>
    <t>5#-5</t>
  </si>
  <si>
    <t>TKY-20200616-01</t>
  </si>
  <si>
    <t>78</t>
  </si>
  <si>
    <t>59#</t>
  </si>
  <si>
    <t>TKY-20200617-01</t>
  </si>
  <si>
    <t>79</t>
  </si>
  <si>
    <t>XGL1006006</t>
  </si>
  <si>
    <t>63#-左2</t>
  </si>
  <si>
    <t>TKY-20200617-02</t>
  </si>
  <si>
    <t>80</t>
  </si>
  <si>
    <t>SN100600</t>
  </si>
  <si>
    <t>CGL1006005-1</t>
  </si>
  <si>
    <t>CGL1006006-1</t>
  </si>
  <si>
    <t>填充</t>
  </si>
  <si>
    <t>60#左1</t>
  </si>
  <si>
    <t>TKY-20200618-01</t>
  </si>
  <si>
    <t>81</t>
  </si>
  <si>
    <t>T</t>
  </si>
  <si>
    <t>60#左2</t>
  </si>
  <si>
    <t>TKY-20200618-02</t>
  </si>
  <si>
    <t>82</t>
  </si>
  <si>
    <t>19.06.</t>
  </si>
  <si>
    <t>19.6.25</t>
  </si>
  <si>
    <t>548.55t</t>
  </si>
  <si>
    <t>70#-右6</t>
  </si>
  <si>
    <t>TKY-20200619-01</t>
  </si>
  <si>
    <t>83</t>
  </si>
  <si>
    <t>D6-</t>
  </si>
  <si>
    <t>19.06.25</t>
  </si>
  <si>
    <t>松花江特大桥</t>
  </si>
  <si>
    <t>引桥桩基</t>
  </si>
  <si>
    <t>69-左1</t>
  </si>
  <si>
    <t>C30水下</t>
  </si>
  <si>
    <t>TKY-20191205-01</t>
  </si>
  <si>
    <t>84</t>
  </si>
  <si>
    <t>69-右4</t>
  </si>
  <si>
    <t>TKY-20191205-02</t>
  </si>
  <si>
    <t>85</t>
  </si>
  <si>
    <t>68-右2</t>
  </si>
  <si>
    <t>TKY-20191206-01</t>
  </si>
  <si>
    <t>86</t>
  </si>
  <si>
    <t>69-左4</t>
  </si>
  <si>
    <t>TKY-20191206-02</t>
  </si>
  <si>
    <t>87</t>
  </si>
  <si>
    <t>69-右1</t>
  </si>
  <si>
    <t>TKY-20191206-03</t>
  </si>
  <si>
    <t>88</t>
  </si>
  <si>
    <t>68-右1</t>
  </si>
  <si>
    <t>TKY-20191207-01</t>
  </si>
  <si>
    <t>89</t>
  </si>
  <si>
    <t>69-右5</t>
  </si>
  <si>
    <t>TKY-20191207-02</t>
  </si>
  <si>
    <t>90</t>
  </si>
  <si>
    <t>68-左2</t>
  </si>
  <si>
    <t>TKY-20191208-01</t>
  </si>
  <si>
    <t>91</t>
  </si>
  <si>
    <t>68-左1</t>
  </si>
  <si>
    <t>TKY-20191208-02</t>
  </si>
  <si>
    <t>92</t>
  </si>
  <si>
    <t>69-右2</t>
  </si>
  <si>
    <t>TKY-20191208-03</t>
  </si>
  <si>
    <t>69-左5</t>
  </si>
  <si>
    <t>TKY-20191209-01</t>
  </si>
  <si>
    <t>69-右6</t>
  </si>
  <si>
    <t>TKY-20191209-02</t>
  </si>
  <si>
    <t>69-左2</t>
  </si>
  <si>
    <t>TKY-20191210-01</t>
  </si>
  <si>
    <t>69-右3</t>
  </si>
  <si>
    <t>TKY-20191210-02</t>
  </si>
  <si>
    <t>60-右2</t>
  </si>
  <si>
    <t>TKY-20191210-03</t>
  </si>
  <si>
    <t>60-右1</t>
  </si>
  <si>
    <t>TKY-20191211-01</t>
  </si>
  <si>
    <t>69-左6</t>
  </si>
  <si>
    <t>TKY-20191212-01</t>
  </si>
  <si>
    <t>过渡墩桩基</t>
  </si>
  <si>
    <t>59-5</t>
  </si>
  <si>
    <t>TKY-20191212-02</t>
  </si>
  <si>
    <t>69-左3</t>
  </si>
  <si>
    <t>TKY-20191213-01</t>
  </si>
  <si>
    <t>主桥桩基</t>
  </si>
  <si>
    <t>58-4</t>
  </si>
  <si>
    <t>TKY-20191213-02</t>
  </si>
  <si>
    <t>59-10</t>
  </si>
  <si>
    <t>TKY-20191214-01</t>
  </si>
  <si>
    <t>59-4</t>
  </si>
  <si>
    <t>TKY-20191214-02</t>
  </si>
  <si>
    <t>58-14</t>
  </si>
  <si>
    <t>TKY-20191214-03</t>
  </si>
  <si>
    <t>59-9</t>
  </si>
  <si>
    <t>TKY-20191215-01</t>
  </si>
  <si>
    <t>58-9</t>
  </si>
  <si>
    <t>TKY-20191215-02</t>
  </si>
  <si>
    <t>59-8</t>
  </si>
  <si>
    <t>TKY-20191216-01</t>
  </si>
  <si>
    <t>58-1</t>
  </si>
  <si>
    <t>TKY-20191217-01</t>
  </si>
  <si>
    <t>59-3</t>
  </si>
  <si>
    <t>TKY-20191218-01</t>
  </si>
  <si>
    <t>59-7</t>
  </si>
  <si>
    <t>TKY-20191219-01</t>
  </si>
  <si>
    <t>58-11</t>
  </si>
  <si>
    <t>TKY-20191219-02</t>
  </si>
  <si>
    <t>57-4</t>
  </si>
  <si>
    <t>TKY-20191220-01</t>
  </si>
  <si>
    <t>58-2</t>
  </si>
  <si>
    <t>TKY-20191220-02</t>
  </si>
  <si>
    <t>58-16</t>
  </si>
  <si>
    <t>TKY-20191221-01</t>
  </si>
  <si>
    <t>57-16</t>
  </si>
  <si>
    <t>TKY-20191221-02</t>
  </si>
  <si>
    <t>58-6</t>
  </si>
  <si>
    <t>TKY-20191222-01</t>
  </si>
  <si>
    <t>57-9</t>
  </si>
  <si>
    <t>TKY-20191225-01</t>
  </si>
  <si>
    <t>57-17</t>
  </si>
  <si>
    <t>TKY-20191226-01</t>
  </si>
  <si>
    <t>57-1</t>
  </si>
  <si>
    <t>TKY-20191227-01</t>
  </si>
  <si>
    <t>58-12</t>
  </si>
  <si>
    <t>TKY-20191230-01</t>
  </si>
  <si>
    <t>57-6</t>
  </si>
  <si>
    <t>TKY-20191230-02</t>
  </si>
  <si>
    <t>57-13</t>
  </si>
  <si>
    <t>TKY-20200101-01</t>
  </si>
  <si>
    <t>57-2</t>
  </si>
  <si>
    <t>TKY-20200102-01</t>
  </si>
  <si>
    <t>58-17</t>
  </si>
  <si>
    <t>TKY-20200102-02</t>
  </si>
  <si>
    <t>57-11</t>
  </si>
  <si>
    <t>TKY-20200103-01</t>
  </si>
  <si>
    <t>57-3</t>
  </si>
  <si>
    <t>TKY-20200105-01</t>
  </si>
  <si>
    <t>58-3</t>
  </si>
  <si>
    <t>TKY-20200106-01</t>
  </si>
  <si>
    <t>57-12</t>
  </si>
  <si>
    <t>TKY-20200106-02</t>
  </si>
  <si>
    <t>58-13</t>
  </si>
  <si>
    <t>TKY-20200107-01</t>
  </si>
  <si>
    <t>57-5</t>
  </si>
  <si>
    <t>TKY-20200107-02</t>
  </si>
  <si>
    <t>58-5</t>
  </si>
  <si>
    <t>TKY-20200108-01</t>
  </si>
  <si>
    <t>57-18</t>
  </si>
  <si>
    <t>TKY-20200108-02</t>
  </si>
  <si>
    <t>58-18</t>
  </si>
  <si>
    <t>TKY-20200109-01</t>
  </si>
  <si>
    <t>57-7</t>
  </si>
  <si>
    <t>TKY-20200109-02</t>
  </si>
  <si>
    <t>58-7</t>
  </si>
  <si>
    <t>TKY-20200110-01</t>
  </si>
  <si>
    <t>57-15</t>
  </si>
  <si>
    <t>TKY-20200110-02</t>
  </si>
  <si>
    <t>58-15</t>
  </si>
  <si>
    <t>TKY-20200111-01</t>
  </si>
  <si>
    <t>57-8</t>
  </si>
  <si>
    <t>TKY-20200111-02</t>
  </si>
  <si>
    <t>58-8</t>
  </si>
  <si>
    <t>TKY-20200112-01</t>
  </si>
  <si>
    <t>57-10</t>
  </si>
  <si>
    <t>TKY-20200113-01</t>
  </si>
  <si>
    <t>58-10</t>
  </si>
  <si>
    <t>TKY-20200114-01</t>
  </si>
  <si>
    <t>57-14</t>
  </si>
  <si>
    <t>TKY-20200116-01</t>
  </si>
  <si>
    <t>59-2</t>
  </si>
  <si>
    <t>TKY-20200424-01</t>
  </si>
  <si>
    <t>59-1</t>
  </si>
  <si>
    <t>TKY-20200425-01</t>
  </si>
  <si>
    <t>59-6</t>
  </si>
  <si>
    <t>TKY-20200427-01</t>
  </si>
  <si>
    <t>60-左1</t>
  </si>
  <si>
    <t>TKY-20200428-01</t>
  </si>
  <si>
    <t>承台封底</t>
  </si>
  <si>
    <t>TKY-20200430-01</t>
  </si>
  <si>
    <t>60-左2</t>
  </si>
  <si>
    <t>TKY-20200502-01</t>
  </si>
  <si>
    <t>61#-左1</t>
  </si>
  <si>
    <t>TKY-20200503-01</t>
  </si>
  <si>
    <t>61#-左2</t>
  </si>
  <si>
    <t>TKY-20200504-01</t>
  </si>
  <si>
    <t>61#-右1</t>
  </si>
  <si>
    <t>TKY-20200506-01</t>
  </si>
  <si>
    <t>61#-右2</t>
  </si>
  <si>
    <t>TKY-20200507-01</t>
  </si>
  <si>
    <t>桩系梁</t>
  </si>
  <si>
    <t>68#-左</t>
  </si>
  <si>
    <t>TKY-20200508-01</t>
  </si>
  <si>
    <t>68#-右</t>
  </si>
  <si>
    <t>TKY-20200508-02</t>
  </si>
  <si>
    <t>62#-左1</t>
  </si>
  <si>
    <t>TKY-20200508-03</t>
  </si>
  <si>
    <t>62#-左2</t>
  </si>
  <si>
    <t>TKY-20200510-01</t>
  </si>
  <si>
    <t>62#-右1</t>
  </si>
  <si>
    <t>TKY-20200511-01</t>
  </si>
  <si>
    <t>62#-右2</t>
  </si>
  <si>
    <t>TKY-20200512-01</t>
  </si>
  <si>
    <t>墩柱</t>
  </si>
  <si>
    <t>68#-左1</t>
  </si>
  <si>
    <t xml:space="preserve"> </t>
  </si>
  <si>
    <t>TKY-20200513-01</t>
  </si>
  <si>
    <t>68#-左2</t>
  </si>
  <si>
    <t>TKY-20200513-02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</si>
</sst>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1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/d;@"/>
    <numFmt numFmtId="177" formatCode="0.0_ "/>
    <numFmt numFmtId="178" formatCode="0.000_ "/>
    <numFmt numFmtId="179" formatCode="0.0000_ "/>
    <numFmt numFmtId="180" formatCode="0.00_ "/>
    <numFmt numFmtId="181" formatCode="0.00000_ "/>
    <numFmt numFmtId="182" formatCode="0_);[Red]\(0\)"/>
    <numFmt numFmtId="183" formatCode="0.00_);[Red]\(0.00\)"/>
    <numFmt numFmtId="184" formatCode="#,##0.00_);[Red]\(#,##0.00\)"/>
    <numFmt numFmtId="185" formatCode="000000"/>
    <numFmt numFmtId="186" formatCode="0_ "/>
  </numFmts>
  <fonts count="43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2"/>
      <name val="宋体"/>
      <charset val="134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b/>
      <sz val="14"/>
      <name val="宋体"/>
      <charset val="134"/>
    </font>
    <font>
      <b/>
      <sz val="10"/>
      <name val="宋体"/>
      <charset val="134"/>
    </font>
    <font>
      <sz val="10"/>
      <name val="宋体"/>
      <charset val="134"/>
    </font>
    <font>
      <b/>
      <sz val="14"/>
      <name val="宋体"/>
      <charset val="134"/>
      <scheme val="minor"/>
    </font>
    <font>
      <b/>
      <sz val="10"/>
      <name val="宋体"/>
      <charset val="134"/>
      <scheme val="minor"/>
    </font>
    <font>
      <sz val="10"/>
      <name val="宋体"/>
      <charset val="134"/>
      <scheme val="minor"/>
    </font>
    <font>
      <sz val="10"/>
      <color indexed="8"/>
      <name val="宋体"/>
      <charset val="134"/>
    </font>
    <font>
      <b/>
      <u/>
      <sz val="10"/>
      <name val="宋体"/>
      <charset val="134"/>
    </font>
    <font>
      <b/>
      <sz val="10"/>
      <name val="宋体"/>
      <charset val="0"/>
    </font>
    <font>
      <b/>
      <sz val="14"/>
      <name val="宋体"/>
      <charset val="0"/>
    </font>
    <font>
      <sz val="10"/>
      <name val="宋体"/>
      <charset val="0"/>
    </font>
    <font>
      <sz val="10"/>
      <color indexed="8"/>
      <name val="宋体"/>
      <charset val="0"/>
    </font>
    <font>
      <sz val="10"/>
      <color indexed="10"/>
      <name val="宋体"/>
      <charset val="134"/>
    </font>
    <font>
      <b/>
      <sz val="10"/>
      <color theme="1"/>
      <name val="宋体"/>
      <charset val="134"/>
    </font>
    <font>
      <b/>
      <sz val="10"/>
      <color theme="1"/>
      <name val="宋体"/>
      <charset val="134"/>
      <scheme val="minor"/>
    </font>
    <font>
      <sz val="10"/>
      <color theme="1"/>
      <name val="宋体"/>
      <charset val="134"/>
    </font>
    <font>
      <b/>
      <sz val="14"/>
      <color theme="1"/>
      <name val="宋体"/>
      <charset val="134"/>
    </font>
    <font>
      <b/>
      <sz val="11"/>
      <color theme="1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0"/>
      <name val="Times New Roman"/>
      <charset val="0"/>
    </font>
  </fonts>
  <fills count="3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3" tint="0.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4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8" borderId="28" applyNumberFormat="0" applyFon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29" applyNumberFormat="0" applyFill="0" applyAlignment="0" applyProtection="0">
      <alignment vertical="center"/>
    </xf>
    <xf numFmtId="0" fontId="29" fillId="0" borderId="29" applyNumberFormat="0" applyFill="0" applyAlignment="0" applyProtection="0">
      <alignment vertical="center"/>
    </xf>
    <xf numFmtId="0" fontId="30" fillId="0" borderId="30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9" borderId="31" applyNumberFormat="0" applyAlignment="0" applyProtection="0">
      <alignment vertical="center"/>
    </xf>
    <xf numFmtId="0" fontId="32" fillId="10" borderId="32" applyNumberFormat="0" applyAlignment="0" applyProtection="0">
      <alignment vertical="center"/>
    </xf>
    <xf numFmtId="0" fontId="33" fillId="10" borderId="31" applyNumberFormat="0" applyAlignment="0" applyProtection="0">
      <alignment vertical="center"/>
    </xf>
    <xf numFmtId="0" fontId="34" fillId="11" borderId="33" applyNumberFormat="0" applyAlignment="0" applyProtection="0">
      <alignment vertical="center"/>
    </xf>
    <xf numFmtId="0" fontId="35" fillId="0" borderId="34" applyNumberFormat="0" applyFill="0" applyAlignment="0" applyProtection="0">
      <alignment vertical="center"/>
    </xf>
    <xf numFmtId="0" fontId="36" fillId="0" borderId="35" applyNumberFormat="0" applyFill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9" fillId="14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3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35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7" borderId="0" applyNumberFormat="0" applyBorder="0" applyAlignment="0" applyProtection="0">
      <alignment vertical="center"/>
    </xf>
    <xf numFmtId="0" fontId="40" fillId="38" borderId="0" applyNumberFormat="0" applyBorder="0" applyAlignment="0" applyProtection="0">
      <alignment vertical="center"/>
    </xf>
    <xf numFmtId="0" fontId="0" fillId="0" borderId="0" applyBorder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</cellStyleXfs>
  <cellXfs count="229">
    <xf numFmtId="0" fontId="0" fillId="0" borderId="0" xfId="0"/>
    <xf numFmtId="0" fontId="1" fillId="0" borderId="0" xfId="0" applyFont="1"/>
    <xf numFmtId="0" fontId="2" fillId="2" borderId="0" xfId="0" applyFont="1" applyFill="1" applyBorder="1" applyAlignment="1">
      <alignment horizontal="center" vertical="center" wrapText="1"/>
    </xf>
    <xf numFmtId="176" fontId="2" fillId="2" borderId="0" xfId="0" applyNumberFormat="1" applyFont="1" applyFill="1" applyBorder="1" applyAlignment="1">
      <alignment horizontal="center" vertical="center" wrapText="1"/>
    </xf>
    <xf numFmtId="177" fontId="2" fillId="2" borderId="0" xfId="0" applyNumberFormat="1" applyFont="1" applyFill="1" applyBorder="1" applyAlignment="1">
      <alignment horizontal="center" vertical="center" wrapText="1"/>
    </xf>
    <xf numFmtId="0" fontId="3" fillId="0" borderId="0" xfId="0" applyFont="1"/>
    <xf numFmtId="176" fontId="3" fillId="0" borderId="0" xfId="0" applyNumberFormat="1" applyFont="1"/>
    <xf numFmtId="0" fontId="1" fillId="0" borderId="0" xfId="0" applyFont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49" fontId="5" fillId="3" borderId="2" xfId="0" applyNumberFormat="1" applyFont="1" applyFill="1" applyBorder="1" applyAlignment="1">
      <alignment horizontal="center" vertical="center"/>
    </xf>
    <xf numFmtId="49" fontId="6" fillId="3" borderId="3" xfId="0" applyNumberFormat="1" applyFont="1" applyFill="1" applyBorder="1" applyAlignment="1">
      <alignment horizontal="center" vertical="center" wrapText="1"/>
    </xf>
    <xf numFmtId="49" fontId="6" fillId="3" borderId="4" xfId="0" applyNumberFormat="1" applyFont="1" applyFill="1" applyBorder="1" applyAlignment="1">
      <alignment horizontal="center" vertical="center" wrapText="1"/>
    </xf>
    <xf numFmtId="178" fontId="6" fillId="3" borderId="4" xfId="0" applyNumberFormat="1" applyFont="1" applyFill="1" applyBorder="1" applyAlignment="1">
      <alignment horizontal="center" vertical="center" wrapText="1"/>
    </xf>
    <xf numFmtId="49" fontId="7" fillId="0" borderId="3" xfId="0" applyNumberFormat="1" applyFont="1" applyFill="1" applyBorder="1" applyAlignment="1">
      <alignment horizontal="center" vertical="center" wrapText="1"/>
    </xf>
    <xf numFmtId="49" fontId="7" fillId="0" borderId="4" xfId="0" applyNumberFormat="1" applyFont="1" applyFill="1" applyBorder="1" applyAlignment="1">
      <alignment horizontal="center" vertical="center" wrapText="1"/>
    </xf>
    <xf numFmtId="0" fontId="7" fillId="0" borderId="3" xfId="0" applyNumberFormat="1" applyFont="1" applyFill="1" applyBorder="1" applyAlignment="1">
      <alignment horizontal="center" vertical="center" wrapText="1"/>
    </xf>
    <xf numFmtId="0" fontId="7" fillId="0" borderId="4" xfId="0" applyNumberFormat="1" applyFont="1" applyFill="1" applyBorder="1" applyAlignment="1" applyProtection="1">
      <alignment horizontal="center" vertical="center" wrapText="1"/>
    </xf>
    <xf numFmtId="49" fontId="7" fillId="0" borderId="4" xfId="0" applyNumberFormat="1" applyFont="1" applyFill="1" applyBorder="1" applyAlignment="1">
      <alignment horizontal="center" vertical="center"/>
    </xf>
    <xf numFmtId="49" fontId="7" fillId="0" borderId="5" xfId="0" applyNumberFormat="1" applyFont="1" applyFill="1" applyBorder="1" applyAlignment="1">
      <alignment horizontal="center" vertical="center" wrapText="1"/>
    </xf>
    <xf numFmtId="49" fontId="7" fillId="0" borderId="6" xfId="0" applyNumberFormat="1" applyFont="1" applyFill="1" applyBorder="1" applyAlignment="1">
      <alignment horizontal="center" vertical="center" wrapText="1"/>
    </xf>
    <xf numFmtId="49" fontId="7" fillId="0" borderId="6" xfId="0" applyNumberFormat="1" applyFont="1" applyFill="1" applyBorder="1" applyAlignment="1">
      <alignment horizontal="center" vertical="center"/>
    </xf>
    <xf numFmtId="0" fontId="1" fillId="0" borderId="0" xfId="0" applyFont="1" applyFill="1"/>
    <xf numFmtId="178" fontId="7" fillId="0" borderId="4" xfId="0" applyNumberFormat="1" applyFont="1" applyFill="1" applyBorder="1" applyAlignment="1" applyProtection="1">
      <alignment horizontal="center" vertical="center" wrapText="1"/>
    </xf>
    <xf numFmtId="0" fontId="7" fillId="0" borderId="4" xfId="0" applyFont="1" applyFill="1" applyBorder="1" applyAlignment="1" applyProtection="1">
      <alignment horizontal="center" vertical="center" wrapText="1"/>
    </xf>
    <xf numFmtId="49" fontId="7" fillId="0" borderId="4" xfId="0" applyNumberFormat="1" applyFont="1" applyFill="1" applyBorder="1" applyAlignment="1" applyProtection="1">
      <alignment horizontal="center" vertical="center" wrapText="1"/>
    </xf>
    <xf numFmtId="179" fontId="7" fillId="0" borderId="4" xfId="0" applyNumberFormat="1" applyFont="1" applyFill="1" applyBorder="1" applyAlignment="1" applyProtection="1">
      <alignment horizontal="center" vertical="center" wrapText="1"/>
    </xf>
    <xf numFmtId="180" fontId="6" fillId="3" borderId="4" xfId="0" applyNumberFormat="1" applyFont="1" applyFill="1" applyBorder="1" applyAlignment="1">
      <alignment horizontal="center" vertical="center" wrapText="1"/>
    </xf>
    <xf numFmtId="180" fontId="7" fillId="0" borderId="4" xfId="0" applyNumberFormat="1" applyFont="1" applyFill="1" applyBorder="1" applyAlignment="1" applyProtection="1">
      <alignment horizontal="center" vertical="center" wrapText="1"/>
    </xf>
    <xf numFmtId="181" fontId="7" fillId="0" borderId="4" xfId="0" applyNumberFormat="1" applyFont="1" applyFill="1" applyBorder="1" applyAlignment="1" applyProtection="1">
      <alignment horizontal="center" vertical="center" wrapText="1"/>
    </xf>
    <xf numFmtId="49" fontId="5" fillId="3" borderId="7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8" fillId="3" borderId="2" xfId="0" applyFont="1" applyFill="1" applyBorder="1" applyAlignment="1">
      <alignment horizontal="center" vertical="center" wrapText="1"/>
    </xf>
    <xf numFmtId="49" fontId="6" fillId="3" borderId="8" xfId="0" applyNumberFormat="1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7" fillId="0" borderId="3" xfId="0" applyFont="1" applyFill="1" applyBorder="1" applyAlignment="1">
      <alignment horizontal="center" vertical="center" wrapText="1"/>
    </xf>
    <xf numFmtId="0" fontId="10" fillId="0" borderId="4" xfId="52" applyFont="1" applyFill="1" applyBorder="1" applyAlignment="1">
      <alignment horizontal="center" vertical="center" wrapText="1"/>
    </xf>
    <xf numFmtId="49" fontId="7" fillId="0" borderId="8" xfId="0" applyNumberFormat="1" applyFont="1" applyFill="1" applyBorder="1" applyAlignment="1">
      <alignment horizontal="center" vertical="center" wrapText="1"/>
    </xf>
    <xf numFmtId="49" fontId="7" fillId="0" borderId="9" xfId="0" applyNumberFormat="1" applyFont="1" applyFill="1" applyBorder="1" applyAlignment="1">
      <alignment horizontal="center" vertical="center" wrapText="1"/>
    </xf>
    <xf numFmtId="0" fontId="8" fillId="3" borderId="7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 wrapText="1"/>
    </xf>
    <xf numFmtId="176" fontId="9" fillId="3" borderId="4" xfId="0" applyNumberFormat="1" applyFont="1" applyFill="1" applyBorder="1" applyAlignment="1">
      <alignment horizontal="center" vertical="center" wrapText="1"/>
    </xf>
    <xf numFmtId="0" fontId="6" fillId="3" borderId="8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left" vertical="center" wrapText="1"/>
    </xf>
    <xf numFmtId="14" fontId="7" fillId="0" borderId="4" xfId="0" applyNumberFormat="1" applyFont="1" applyFill="1" applyBorder="1" applyAlignment="1" applyProtection="1">
      <alignment horizontal="center" vertical="center" wrapText="1"/>
    </xf>
    <xf numFmtId="0" fontId="7" fillId="0" borderId="8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14" fontId="11" fillId="0" borderId="4" xfId="0" applyNumberFormat="1" applyFont="1" applyFill="1" applyBorder="1" applyAlignment="1" applyProtection="1">
      <alignment horizontal="center" vertical="center" wrapText="1"/>
    </xf>
    <xf numFmtId="0" fontId="2" fillId="0" borderId="8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8" fillId="3" borderId="2" xfId="0" applyFont="1" applyFill="1" applyBorder="1" applyAlignment="1">
      <alignment horizontal="center" vertical="center" wrapText="1"/>
    </xf>
    <xf numFmtId="176" fontId="10" fillId="0" borderId="4" xfId="0" applyNumberFormat="1" applyFont="1" applyFill="1" applyBorder="1" applyAlignment="1">
      <alignment horizontal="center" vertical="center" wrapText="1"/>
    </xf>
    <xf numFmtId="0" fontId="9" fillId="3" borderId="4" xfId="0" applyNumberFormat="1" applyFont="1" applyFill="1" applyBorder="1" applyAlignment="1">
      <alignment horizontal="center" vertical="center" wrapText="1"/>
    </xf>
    <xf numFmtId="177" fontId="9" fillId="3" borderId="4" xfId="0" applyNumberFormat="1" applyFont="1" applyFill="1" applyBorder="1" applyAlignment="1">
      <alignment horizontal="center" vertical="center" wrapText="1"/>
    </xf>
    <xf numFmtId="182" fontId="9" fillId="3" borderId="4" xfId="0" applyNumberFormat="1" applyFont="1" applyFill="1" applyBorder="1" applyAlignment="1">
      <alignment horizontal="center" vertical="center" wrapText="1"/>
    </xf>
    <xf numFmtId="0" fontId="10" fillId="0" borderId="4" xfId="0" applyNumberFormat="1" applyFont="1" applyFill="1" applyBorder="1" applyAlignment="1">
      <alignment horizontal="center" vertical="center" wrapText="1"/>
    </xf>
    <xf numFmtId="177" fontId="7" fillId="0" borderId="4" xfId="0" applyNumberFormat="1" applyFont="1" applyFill="1" applyBorder="1" applyAlignment="1">
      <alignment horizontal="center" vertical="center" wrapText="1"/>
    </xf>
    <xf numFmtId="0" fontId="8" fillId="3" borderId="7" xfId="0" applyFont="1" applyFill="1" applyBorder="1" applyAlignment="1">
      <alignment horizontal="center" vertical="center" wrapText="1"/>
    </xf>
    <xf numFmtId="0" fontId="3" fillId="3" borderId="10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5" fillId="3" borderId="10" xfId="0" applyNumberFormat="1" applyFont="1" applyFill="1" applyBorder="1" applyAlignment="1" applyProtection="1">
      <alignment horizontal="center" vertical="center" wrapText="1"/>
    </xf>
    <xf numFmtId="0" fontId="5" fillId="3" borderId="12" xfId="0" applyNumberFormat="1" applyFont="1" applyFill="1" applyBorder="1" applyAlignment="1" applyProtection="1">
      <alignment horizontal="center" vertical="center" wrapText="1"/>
    </xf>
    <xf numFmtId="49" fontId="6" fillId="3" borderId="13" xfId="0" applyNumberFormat="1" applyFont="1" applyFill="1" applyBorder="1" applyAlignment="1" applyProtection="1">
      <alignment horizontal="center" vertical="center" wrapText="1"/>
    </xf>
    <xf numFmtId="176" fontId="6" fillId="3" borderId="14" xfId="0" applyNumberFormat="1" applyFont="1" applyFill="1" applyBorder="1" applyAlignment="1" applyProtection="1">
      <alignment horizontal="center" vertical="center" wrapText="1"/>
    </xf>
    <xf numFmtId="0" fontId="6" fillId="3" borderId="4" xfId="0" applyNumberFormat="1" applyFont="1" applyFill="1" applyBorder="1" applyAlignment="1" applyProtection="1">
      <alignment horizontal="center" vertical="center" wrapText="1"/>
    </xf>
    <xf numFmtId="0" fontId="6" fillId="3" borderId="4" xfId="0" applyFont="1" applyFill="1" applyBorder="1" applyAlignment="1" applyProtection="1">
      <alignment horizontal="center" vertical="center" wrapText="1"/>
    </xf>
    <xf numFmtId="49" fontId="6" fillId="3" borderId="3" xfId="0" applyNumberFormat="1" applyFont="1" applyFill="1" applyBorder="1" applyAlignment="1" applyProtection="1">
      <alignment horizontal="center" vertical="center" wrapText="1"/>
    </xf>
    <xf numFmtId="176" fontId="6" fillId="3" borderId="4" xfId="0" applyNumberFormat="1" applyFont="1" applyFill="1" applyBorder="1" applyAlignment="1" applyProtection="1">
      <alignment horizontal="center" vertical="center" wrapText="1"/>
    </xf>
    <xf numFmtId="49" fontId="7" fillId="0" borderId="3" xfId="0" applyNumberFormat="1" applyFont="1" applyFill="1" applyBorder="1" applyAlignment="1" applyProtection="1">
      <alignment horizontal="center" vertical="center" wrapText="1"/>
    </xf>
    <xf numFmtId="176" fontId="7" fillId="0" borderId="4" xfId="0" applyNumberFormat="1" applyFont="1" applyFill="1" applyBorder="1" applyAlignment="1" applyProtection="1">
      <alignment horizontal="center" vertical="center" wrapText="1"/>
    </xf>
    <xf numFmtId="180" fontId="6" fillId="3" borderId="4" xfId="0" applyNumberFormat="1" applyFont="1" applyFill="1" applyBorder="1" applyAlignment="1" applyProtection="1">
      <alignment horizontal="center" vertical="center" wrapText="1"/>
    </xf>
    <xf numFmtId="0" fontId="12" fillId="0" borderId="4" xfId="0" applyFont="1" applyFill="1" applyBorder="1" applyAlignment="1" applyProtection="1">
      <alignment horizontal="center" vertical="center" wrapText="1"/>
    </xf>
    <xf numFmtId="49" fontId="12" fillId="0" borderId="4" xfId="0" applyNumberFormat="1" applyFont="1" applyFill="1" applyBorder="1" applyAlignment="1" applyProtection="1">
      <alignment horizontal="center" vertical="center" wrapText="1"/>
    </xf>
    <xf numFmtId="49" fontId="6" fillId="0" borderId="4" xfId="0" applyNumberFormat="1" applyFont="1" applyFill="1" applyBorder="1" applyAlignment="1" applyProtection="1">
      <alignment horizontal="center" vertical="center" wrapText="1"/>
    </xf>
    <xf numFmtId="0" fontId="6" fillId="0" borderId="4" xfId="0" applyFont="1" applyFill="1" applyBorder="1" applyAlignment="1" applyProtection="1">
      <alignment horizontal="center" vertical="center" wrapText="1"/>
    </xf>
    <xf numFmtId="183" fontId="6" fillId="3" borderId="4" xfId="0" applyNumberFormat="1" applyFont="1" applyFill="1" applyBorder="1" applyAlignment="1" applyProtection="1">
      <alignment horizontal="center" vertical="center" wrapText="1"/>
    </xf>
    <xf numFmtId="183" fontId="7" fillId="0" borderId="4" xfId="0" applyNumberFormat="1" applyFont="1" applyFill="1" applyBorder="1" applyAlignment="1" applyProtection="1">
      <alignment horizontal="center" vertical="center" wrapText="1"/>
    </xf>
    <xf numFmtId="49" fontId="6" fillId="3" borderId="4" xfId="0" applyNumberFormat="1" applyFont="1" applyFill="1" applyBorder="1" applyAlignment="1" applyProtection="1">
      <alignment horizontal="center" vertical="center" wrapText="1"/>
    </xf>
    <xf numFmtId="182" fontId="6" fillId="3" borderId="4" xfId="0" applyNumberFormat="1" applyFont="1" applyFill="1" applyBorder="1" applyAlignment="1" applyProtection="1">
      <alignment horizontal="center" vertical="center" wrapText="1"/>
    </xf>
    <xf numFmtId="182" fontId="7" fillId="0" borderId="4" xfId="0" applyNumberFormat="1" applyFont="1" applyFill="1" applyBorder="1" applyAlignment="1" applyProtection="1">
      <alignment horizontal="center" vertical="center" wrapText="1"/>
    </xf>
    <xf numFmtId="180" fontId="6" fillId="0" borderId="4" xfId="0" applyNumberFormat="1" applyFont="1" applyFill="1" applyBorder="1" applyAlignment="1" applyProtection="1">
      <alignment horizontal="center" vertical="center" wrapText="1"/>
    </xf>
    <xf numFmtId="0" fontId="5" fillId="3" borderId="15" xfId="0" applyNumberFormat="1" applyFont="1" applyFill="1" applyBorder="1" applyAlignment="1" applyProtection="1">
      <alignment horizontal="center" vertical="center" wrapText="1"/>
    </xf>
    <xf numFmtId="0" fontId="1" fillId="3" borderId="16" xfId="0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0" fontId="1" fillId="3" borderId="18" xfId="0" applyFont="1" applyFill="1" applyBorder="1" applyAlignment="1">
      <alignment horizontal="center" vertical="center"/>
    </xf>
    <xf numFmtId="0" fontId="6" fillId="3" borderId="8" xfId="0" applyFont="1" applyFill="1" applyBorder="1" applyAlignment="1" applyProtection="1">
      <alignment horizontal="center" vertical="center" wrapText="1"/>
    </xf>
    <xf numFmtId="183" fontId="7" fillId="0" borderId="0" xfId="0" applyNumberFormat="1" applyFont="1" applyFill="1" applyBorder="1" applyAlignment="1" applyProtection="1">
      <alignment horizontal="center" vertical="center" wrapText="1"/>
    </xf>
    <xf numFmtId="0" fontId="13" fillId="3" borderId="13" xfId="0" applyFont="1" applyFill="1" applyBorder="1" applyAlignment="1">
      <alignment horizontal="center" vertical="center" wrapText="1"/>
    </xf>
    <xf numFmtId="0" fontId="6" fillId="3" borderId="14" xfId="0" applyFont="1" applyFill="1" applyBorder="1" applyAlignment="1">
      <alignment horizontal="center" vertical="center" wrapText="1"/>
    </xf>
    <xf numFmtId="0" fontId="11" fillId="0" borderId="3" xfId="0" applyFont="1" applyFill="1" applyBorder="1" applyAlignment="1">
      <alignment horizontal="center" vertical="center" wrapText="1"/>
    </xf>
    <xf numFmtId="0" fontId="11" fillId="0" borderId="4" xfId="0" applyFont="1" applyFill="1" applyBorder="1" applyAlignment="1">
      <alignment horizontal="center" vertical="center" wrapText="1"/>
    </xf>
    <xf numFmtId="183" fontId="7" fillId="0" borderId="4" xfId="0" applyNumberFormat="1" applyFont="1" applyFill="1" applyBorder="1" applyAlignment="1">
      <alignment horizontal="center" vertical="center" wrapText="1"/>
    </xf>
    <xf numFmtId="0" fontId="6" fillId="0" borderId="8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 applyProtection="1">
      <alignment horizontal="center" vertical="center" wrapText="1"/>
    </xf>
    <xf numFmtId="0" fontId="14" fillId="3" borderId="19" xfId="0" applyFont="1" applyFill="1" applyBorder="1" applyAlignment="1">
      <alignment horizontal="center" vertical="center" wrapText="1"/>
    </xf>
    <xf numFmtId="0" fontId="14" fillId="3" borderId="12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183" fontId="6" fillId="3" borderId="4" xfId="0" applyNumberFormat="1" applyFont="1" applyFill="1" applyBorder="1" applyAlignment="1">
      <alignment horizontal="center" vertical="center" wrapText="1"/>
    </xf>
    <xf numFmtId="184" fontId="6" fillId="3" borderId="4" xfId="0" applyNumberFormat="1" applyFont="1" applyFill="1" applyBorder="1" applyAlignment="1">
      <alignment horizontal="center" vertical="center" wrapText="1"/>
    </xf>
    <xf numFmtId="0" fontId="15" fillId="0" borderId="4" xfId="0" applyNumberFormat="1" applyFont="1" applyFill="1" applyBorder="1" applyAlignment="1">
      <alignment horizontal="center" vertical="center" wrapText="1"/>
    </xf>
    <xf numFmtId="183" fontId="15" fillId="0" borderId="4" xfId="0" applyNumberFormat="1" applyFont="1" applyFill="1" applyBorder="1" applyAlignment="1">
      <alignment horizontal="center" vertical="center" wrapText="1"/>
    </xf>
    <xf numFmtId="43" fontId="15" fillId="0" borderId="4" xfId="0" applyNumberFormat="1" applyFont="1" applyFill="1" applyBorder="1" applyAlignment="1">
      <alignment horizontal="center" vertical="center" wrapText="1"/>
    </xf>
    <xf numFmtId="0" fontId="7" fillId="0" borderId="4" xfId="51" applyFont="1" applyFill="1" applyBorder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 wrapText="1"/>
    </xf>
    <xf numFmtId="180" fontId="15" fillId="0" borderId="4" xfId="0" applyNumberFormat="1" applyFont="1" applyFill="1" applyBorder="1" applyAlignment="1">
      <alignment horizontal="center" vertical="center" wrapText="1"/>
    </xf>
    <xf numFmtId="185" fontId="7" fillId="0" borderId="4" xfId="0" applyNumberFormat="1" applyFont="1" applyFill="1" applyBorder="1" applyAlignment="1">
      <alignment horizontal="center" vertical="center" wrapText="1"/>
    </xf>
    <xf numFmtId="0" fontId="16" fillId="0" borderId="4" xfId="0" applyFont="1" applyFill="1" applyBorder="1" applyAlignment="1">
      <alignment horizontal="center" vertical="center" wrapText="1"/>
    </xf>
    <xf numFmtId="183" fontId="16" fillId="0" borderId="4" xfId="0" applyNumberFormat="1" applyFont="1" applyFill="1" applyBorder="1" applyAlignment="1">
      <alignment horizontal="center" vertical="center" wrapText="1"/>
    </xf>
    <xf numFmtId="43" fontId="7" fillId="0" borderId="4" xfId="0" applyNumberFormat="1" applyFont="1" applyFill="1" applyBorder="1" applyAlignment="1">
      <alignment horizontal="left" vertical="center" wrapText="1"/>
    </xf>
    <xf numFmtId="0" fontId="7" fillId="0" borderId="4" xfId="0" applyNumberFormat="1" applyFont="1" applyFill="1" applyBorder="1" applyAlignment="1">
      <alignment horizontal="center" vertical="center" wrapText="1"/>
    </xf>
    <xf numFmtId="43" fontId="15" fillId="0" borderId="4" xfId="0" applyNumberFormat="1" applyFont="1" applyFill="1" applyBorder="1" applyAlignment="1">
      <alignment horizontal="left" vertical="center" wrapText="1"/>
    </xf>
    <xf numFmtId="43" fontId="11" fillId="0" borderId="4" xfId="0" applyNumberFormat="1" applyFont="1" applyFill="1" applyBorder="1" applyAlignment="1">
      <alignment horizontal="left" vertical="center" wrapText="1"/>
    </xf>
    <xf numFmtId="0" fontId="14" fillId="3" borderId="15" xfId="0" applyFont="1" applyFill="1" applyBorder="1" applyAlignment="1">
      <alignment horizontal="center" vertical="center" wrapText="1"/>
    </xf>
    <xf numFmtId="0" fontId="7" fillId="0" borderId="8" xfId="0" applyNumberFormat="1" applyFont="1" applyFill="1" applyBorder="1" applyAlignment="1">
      <alignment horizontal="center" vertical="center" wrapText="1"/>
    </xf>
    <xf numFmtId="0" fontId="7" fillId="0" borderId="0" xfId="0" applyNumberFormat="1" applyFont="1" applyFill="1" applyBorder="1" applyAlignment="1">
      <alignment horizontal="center" vertical="center" wrapText="1"/>
    </xf>
    <xf numFmtId="49" fontId="10" fillId="0" borderId="4" xfId="0" applyNumberFormat="1" applyFont="1" applyFill="1" applyBorder="1" applyAlignment="1">
      <alignment horizontal="center" vertical="center" wrapText="1"/>
    </xf>
    <xf numFmtId="14" fontId="10" fillId="0" borderId="4" xfId="0" applyNumberFormat="1" applyFont="1" applyFill="1" applyBorder="1" applyAlignment="1">
      <alignment horizontal="center" vertical="center" wrapText="1"/>
    </xf>
    <xf numFmtId="0" fontId="10" fillId="0" borderId="4" xfId="50" applyFont="1" applyFill="1" applyBorder="1" applyAlignment="1">
      <alignment horizontal="center" vertical="center" wrapText="1"/>
    </xf>
    <xf numFmtId="180" fontId="10" fillId="0" borderId="4" xfId="50" applyNumberFormat="1" applyFont="1" applyFill="1" applyBorder="1" applyAlignment="1">
      <alignment horizontal="center" vertical="center" wrapText="1"/>
    </xf>
    <xf numFmtId="177" fontId="10" fillId="0" borderId="4" xfId="0" applyNumberFormat="1" applyFont="1" applyFill="1" applyBorder="1" applyAlignment="1">
      <alignment horizontal="center" vertical="center" wrapText="1"/>
    </xf>
    <xf numFmtId="182" fontId="10" fillId="0" borderId="4" xfId="0" applyNumberFormat="1" applyFont="1" applyFill="1" applyBorder="1" applyAlignment="1">
      <alignment horizontal="center" vertical="center" wrapText="1"/>
    </xf>
    <xf numFmtId="177" fontId="10" fillId="0" borderId="4" xfId="52" applyNumberFormat="1" applyFont="1" applyFill="1" applyBorder="1" applyAlignment="1">
      <alignment horizontal="center" vertical="center" wrapText="1"/>
    </xf>
    <xf numFmtId="182" fontId="10" fillId="0" borderId="4" xfId="52" applyNumberFormat="1" applyFont="1" applyFill="1" applyBorder="1" applyAlignment="1">
      <alignment horizontal="center" vertical="center" wrapText="1"/>
    </xf>
    <xf numFmtId="49" fontId="7" fillId="0" borderId="5" xfId="0" applyNumberFormat="1" applyFont="1" applyFill="1" applyBorder="1" applyAlignment="1" applyProtection="1">
      <alignment horizontal="center" vertical="center" wrapText="1"/>
    </xf>
    <xf numFmtId="176" fontId="7" fillId="0" borderId="6" xfId="0" applyNumberFormat="1" applyFont="1" applyFill="1" applyBorder="1" applyAlignment="1" applyProtection="1">
      <alignment horizontal="center" vertical="center" wrapText="1"/>
    </xf>
    <xf numFmtId="0" fontId="7" fillId="0" borderId="6" xfId="0" applyNumberFormat="1" applyFont="1" applyFill="1" applyBorder="1" applyAlignment="1" applyProtection="1">
      <alignment horizontal="center" vertical="center" wrapText="1"/>
    </xf>
    <xf numFmtId="0" fontId="7" fillId="0" borderId="6" xfId="0" applyFont="1" applyFill="1" applyBorder="1" applyAlignment="1" applyProtection="1">
      <alignment horizontal="center" vertical="center" wrapText="1"/>
    </xf>
    <xf numFmtId="0" fontId="3" fillId="0" borderId="0" xfId="0" applyFont="1" applyFill="1"/>
    <xf numFmtId="176" fontId="3" fillId="0" borderId="0" xfId="0" applyNumberFormat="1" applyFont="1" applyFill="1"/>
    <xf numFmtId="180" fontId="7" fillId="0" borderId="6" xfId="0" applyNumberFormat="1" applyFont="1" applyFill="1" applyBorder="1" applyAlignment="1" applyProtection="1">
      <alignment horizontal="center" vertical="center" wrapText="1"/>
    </xf>
    <xf numFmtId="49" fontId="7" fillId="0" borderId="6" xfId="0" applyNumberFormat="1" applyFont="1" applyFill="1" applyBorder="1" applyAlignment="1" applyProtection="1">
      <alignment horizontal="center" vertical="center" wrapText="1"/>
    </xf>
    <xf numFmtId="183" fontId="7" fillId="0" borderId="6" xfId="0" applyNumberFormat="1" applyFont="1" applyFill="1" applyBorder="1" applyAlignment="1" applyProtection="1">
      <alignment horizontal="center" vertical="center" wrapText="1"/>
    </xf>
    <xf numFmtId="182" fontId="7" fillId="0" borderId="6" xfId="0" applyNumberFormat="1" applyFont="1" applyFill="1" applyBorder="1" applyAlignment="1" applyProtection="1">
      <alignment horizontal="center" vertical="center" wrapText="1"/>
    </xf>
    <xf numFmtId="0" fontId="6" fillId="0" borderId="6" xfId="0" applyFont="1" applyFill="1" applyBorder="1" applyAlignment="1" applyProtection="1">
      <alignment horizontal="center" vertical="center" wrapText="1"/>
    </xf>
    <xf numFmtId="0" fontId="12" fillId="0" borderId="6" xfId="0" applyFont="1" applyFill="1" applyBorder="1" applyAlignment="1" applyProtection="1">
      <alignment horizontal="center" vertical="center" wrapText="1"/>
    </xf>
    <xf numFmtId="0" fontId="11" fillId="0" borderId="5" xfId="0" applyFont="1" applyFill="1" applyBorder="1" applyAlignment="1">
      <alignment horizontal="center" vertical="center" wrapText="1"/>
    </xf>
    <xf numFmtId="0" fontId="7" fillId="0" borderId="6" xfId="0" applyFont="1" applyFill="1" applyBorder="1" applyAlignment="1">
      <alignment horizontal="center" vertical="center" wrapText="1"/>
    </xf>
    <xf numFmtId="0" fontId="1" fillId="0" borderId="0" xfId="0" applyFont="1" applyFill="1" applyAlignment="1">
      <alignment horizontal="center" vertical="center"/>
    </xf>
    <xf numFmtId="183" fontId="7" fillId="0" borderId="6" xfId="0" applyNumberFormat="1" applyFont="1" applyFill="1" applyBorder="1" applyAlignment="1">
      <alignment horizontal="center" vertical="center" wrapText="1"/>
    </xf>
    <xf numFmtId="0" fontId="7" fillId="0" borderId="9" xfId="0" applyFont="1" applyFill="1" applyBorder="1" applyAlignment="1">
      <alignment horizontal="center" vertical="center" wrapText="1"/>
    </xf>
    <xf numFmtId="180" fontId="7" fillId="0" borderId="4" xfId="0" applyNumberFormat="1" applyFont="1" applyFill="1" applyBorder="1" applyAlignment="1">
      <alignment horizontal="center" vertical="center" wrapText="1"/>
    </xf>
    <xf numFmtId="0" fontId="17" fillId="0" borderId="4" xfId="0" applyFont="1" applyFill="1" applyBorder="1" applyAlignment="1">
      <alignment horizontal="center" vertical="center" wrapText="1"/>
    </xf>
    <xf numFmtId="0" fontId="11" fillId="0" borderId="6" xfId="0" applyFont="1" applyFill="1" applyBorder="1" applyAlignment="1">
      <alignment horizontal="center" vertical="center" wrapText="1"/>
    </xf>
    <xf numFmtId="0" fontId="15" fillId="0" borderId="6" xfId="0" applyFont="1" applyFill="1" applyBorder="1" applyAlignment="1">
      <alignment horizontal="center" vertical="center" wrapText="1"/>
    </xf>
    <xf numFmtId="183" fontId="15" fillId="0" borderId="6" xfId="0" applyNumberFormat="1" applyFont="1" applyFill="1" applyBorder="1" applyAlignment="1">
      <alignment horizontal="center" vertical="center" wrapText="1"/>
    </xf>
    <xf numFmtId="43" fontId="15" fillId="0" borderId="6" xfId="0" applyNumberFormat="1" applyFont="1" applyFill="1" applyBorder="1" applyAlignment="1">
      <alignment horizontal="center" vertical="center" wrapText="1"/>
    </xf>
    <xf numFmtId="43" fontId="7" fillId="0" borderId="6" xfId="0" applyNumberFormat="1" applyFont="1" applyFill="1" applyBorder="1" applyAlignment="1">
      <alignment horizontal="left" vertical="center" wrapText="1"/>
    </xf>
    <xf numFmtId="0" fontId="7" fillId="0" borderId="6" xfId="0" applyNumberFormat="1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center" vertical="center" wrapText="1"/>
    </xf>
    <xf numFmtId="0" fontId="10" fillId="0" borderId="6" xfId="52" applyFont="1" applyFill="1" applyBorder="1" applyAlignment="1">
      <alignment horizontal="center" vertical="center" wrapText="1"/>
    </xf>
    <xf numFmtId="49" fontId="10" fillId="0" borderId="6" xfId="0" applyNumberFormat="1" applyFont="1" applyFill="1" applyBorder="1" applyAlignment="1">
      <alignment horizontal="center" vertical="center" wrapText="1"/>
    </xf>
    <xf numFmtId="14" fontId="10" fillId="0" borderId="6" xfId="0" applyNumberFormat="1" applyFont="1" applyFill="1" applyBorder="1" applyAlignment="1">
      <alignment horizontal="center" vertical="center" wrapText="1"/>
    </xf>
    <xf numFmtId="0" fontId="7" fillId="0" borderId="6" xfId="0" applyFont="1" applyFill="1" applyBorder="1" applyAlignment="1">
      <alignment horizontal="left" vertical="center" wrapText="1"/>
    </xf>
    <xf numFmtId="14" fontId="7" fillId="0" borderId="6" xfId="0" applyNumberFormat="1" applyFont="1" applyFill="1" applyBorder="1" applyAlignment="1" applyProtection="1">
      <alignment horizontal="center" vertical="center" wrapText="1"/>
    </xf>
    <xf numFmtId="176" fontId="10" fillId="0" borderId="6" xfId="0" applyNumberFormat="1" applyFont="1" applyFill="1" applyBorder="1" applyAlignment="1">
      <alignment horizontal="center" vertical="center" wrapText="1"/>
    </xf>
    <xf numFmtId="177" fontId="7" fillId="0" borderId="4" xfId="3" applyNumberFormat="1" applyFont="1" applyFill="1" applyBorder="1" applyAlignment="1" applyProtection="1">
      <alignment horizontal="center" vertical="center" wrapText="1"/>
    </xf>
    <xf numFmtId="186" fontId="7" fillId="0" borderId="4" xfId="0" applyNumberFormat="1" applyFont="1" applyFill="1" applyBorder="1" applyAlignment="1">
      <alignment horizontal="center" vertical="center" wrapText="1"/>
    </xf>
    <xf numFmtId="177" fontId="7" fillId="0" borderId="4" xfId="3" applyNumberFormat="1" applyFont="1" applyFill="1" applyBorder="1" applyAlignment="1">
      <alignment horizontal="center" vertical="center" wrapText="1"/>
    </xf>
    <xf numFmtId="0" fontId="10" fillId="0" borderId="6" xfId="0" applyNumberFormat="1" applyFont="1" applyFill="1" applyBorder="1" applyAlignment="1">
      <alignment horizontal="center" vertical="center" wrapText="1"/>
    </xf>
    <xf numFmtId="177" fontId="7" fillId="0" borderId="6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8" fillId="0" borderId="0" xfId="0" applyFont="1" applyAlignment="1">
      <alignment vertical="center"/>
    </xf>
    <xf numFmtId="0" fontId="19" fillId="0" borderId="0" xfId="0" applyFont="1"/>
    <xf numFmtId="0" fontId="0" fillId="0" borderId="0" xfId="0" applyAlignment="1">
      <alignment horizontal="center" vertical="center"/>
    </xf>
    <xf numFmtId="0" fontId="20" fillId="0" borderId="0" xfId="0" applyFont="1" applyAlignment="1">
      <alignment horizontal="center" vertical="center" wrapText="1"/>
    </xf>
    <xf numFmtId="0" fontId="20" fillId="0" borderId="0" xfId="0" applyFont="1" applyAlignment="1">
      <alignment horizontal="center" vertical="center"/>
    </xf>
    <xf numFmtId="0" fontId="20" fillId="0" borderId="0" xfId="0" applyFont="1" applyAlignment="1">
      <alignment horizontal="center"/>
    </xf>
    <xf numFmtId="0" fontId="20" fillId="0" borderId="0" xfId="0" applyFont="1"/>
    <xf numFmtId="0" fontId="21" fillId="0" borderId="0" xfId="0" applyFont="1" applyAlignment="1">
      <alignment horizontal="center" vertical="center" wrapText="1"/>
    </xf>
    <xf numFmtId="0" fontId="18" fillId="4" borderId="1" xfId="0" applyFont="1" applyFill="1" applyBorder="1" applyAlignment="1">
      <alignment horizontal="center" vertical="center" wrapText="1"/>
    </xf>
    <xf numFmtId="0" fontId="18" fillId="4" borderId="2" xfId="0" applyFont="1" applyFill="1" applyBorder="1" applyAlignment="1">
      <alignment horizontal="center" vertical="center" wrapText="1"/>
    </xf>
    <xf numFmtId="0" fontId="18" fillId="4" borderId="3" xfId="0" applyFont="1" applyFill="1" applyBorder="1" applyAlignment="1">
      <alignment horizontal="center" vertical="center" wrapText="1"/>
    </xf>
    <xf numFmtId="0" fontId="18" fillId="4" borderId="4" xfId="0" applyFont="1" applyFill="1" applyBorder="1" applyAlignment="1">
      <alignment horizontal="center" vertical="center" wrapText="1"/>
    </xf>
    <xf numFmtId="0" fontId="18" fillId="5" borderId="3" xfId="0" applyFont="1" applyFill="1" applyBorder="1" applyAlignment="1">
      <alignment horizontal="center" vertical="center" wrapText="1"/>
    </xf>
    <xf numFmtId="0" fontId="18" fillId="5" borderId="4" xfId="0" applyFont="1" applyFill="1" applyBorder="1" applyAlignment="1">
      <alignment horizontal="center" vertical="center" wrapText="1"/>
    </xf>
    <xf numFmtId="0" fontId="18" fillId="6" borderId="3" xfId="0" applyFont="1" applyFill="1" applyBorder="1" applyAlignment="1">
      <alignment horizontal="center" vertical="center" wrapText="1"/>
    </xf>
    <xf numFmtId="0" fontId="18" fillId="6" borderId="4" xfId="0" applyFont="1" applyFill="1" applyBorder="1" applyAlignment="1">
      <alignment horizontal="center" vertical="center" wrapText="1"/>
    </xf>
    <xf numFmtId="0" fontId="18" fillId="7" borderId="3" xfId="0" applyFont="1" applyFill="1" applyBorder="1" applyAlignment="1">
      <alignment horizontal="center" vertical="center" wrapText="1"/>
    </xf>
    <xf numFmtId="0" fontId="18" fillId="7" borderId="4" xfId="0" applyFont="1" applyFill="1" applyBorder="1" applyAlignment="1">
      <alignment horizontal="center" vertical="center" wrapText="1"/>
    </xf>
    <xf numFmtId="0" fontId="20" fillId="0" borderId="3" xfId="0" applyFont="1" applyFill="1" applyBorder="1" applyAlignment="1">
      <alignment horizontal="center" vertical="center" wrapText="1"/>
    </xf>
    <xf numFmtId="0" fontId="20" fillId="0" borderId="4" xfId="0" applyFont="1" applyFill="1" applyBorder="1" applyAlignment="1">
      <alignment horizontal="center" vertical="center" wrapText="1"/>
    </xf>
    <xf numFmtId="0" fontId="20" fillId="0" borderId="4" xfId="0" applyFont="1" applyBorder="1" applyAlignment="1">
      <alignment horizontal="center" vertical="center" wrapText="1"/>
    </xf>
    <xf numFmtId="0" fontId="20" fillId="2" borderId="4" xfId="0" applyFont="1" applyFill="1" applyBorder="1" applyAlignment="1">
      <alignment horizontal="center" vertical="center" wrapText="1"/>
    </xf>
    <xf numFmtId="0" fontId="20" fillId="5" borderId="4" xfId="0" applyFont="1" applyFill="1" applyBorder="1" applyAlignment="1">
      <alignment horizontal="center" vertical="center" wrapText="1"/>
    </xf>
    <xf numFmtId="0" fontId="22" fillId="4" borderId="20" xfId="0" applyFont="1" applyFill="1" applyBorder="1" applyAlignment="1">
      <alignment horizontal="center" vertical="center" wrapText="1"/>
    </xf>
    <xf numFmtId="0" fontId="22" fillId="4" borderId="21" xfId="0" applyFont="1" applyFill="1" applyBorder="1" applyAlignment="1">
      <alignment horizontal="center" vertical="center" wrapText="1"/>
    </xf>
    <xf numFmtId="0" fontId="22" fillId="4" borderId="22" xfId="0" applyFont="1" applyFill="1" applyBorder="1" applyAlignment="1">
      <alignment horizontal="center" vertical="center" wrapText="1"/>
    </xf>
    <xf numFmtId="0" fontId="22" fillId="4" borderId="23" xfId="0" applyFont="1" applyFill="1" applyBorder="1" applyAlignment="1">
      <alignment horizontal="center" vertical="center" wrapText="1"/>
    </xf>
    <xf numFmtId="0" fontId="20" fillId="0" borderId="4" xfId="0" applyFont="1" applyFill="1" applyBorder="1" applyAlignment="1">
      <alignment vertical="center" wrapText="1"/>
    </xf>
    <xf numFmtId="0" fontId="22" fillId="4" borderId="24" xfId="0" applyFont="1" applyFill="1" applyBorder="1" applyAlignment="1">
      <alignment horizontal="center" vertical="center" wrapText="1"/>
    </xf>
    <xf numFmtId="0" fontId="22" fillId="4" borderId="25" xfId="0" applyFont="1" applyFill="1" applyBorder="1" applyAlignment="1">
      <alignment horizontal="center" vertical="center" wrapText="1"/>
    </xf>
    <xf numFmtId="0" fontId="18" fillId="5" borderId="8" xfId="0" applyFont="1" applyFill="1" applyBorder="1" applyAlignment="1">
      <alignment horizontal="center" vertical="center" wrapText="1"/>
    </xf>
    <xf numFmtId="0" fontId="18" fillId="6" borderId="8" xfId="0" applyFont="1" applyFill="1" applyBorder="1" applyAlignment="1">
      <alignment horizontal="center" vertical="center" wrapText="1"/>
    </xf>
    <xf numFmtId="0" fontId="18" fillId="7" borderId="8" xfId="0" applyFont="1" applyFill="1" applyBorder="1" applyAlignment="1">
      <alignment horizontal="center" vertical="center" wrapText="1"/>
    </xf>
    <xf numFmtId="0" fontId="20" fillId="0" borderId="8" xfId="0" applyFont="1" applyFill="1" applyBorder="1" applyAlignment="1">
      <alignment horizontal="center" vertical="center" wrapText="1"/>
    </xf>
    <xf numFmtId="0" fontId="20" fillId="0" borderId="4" xfId="0" applyFont="1" applyBorder="1" applyAlignment="1">
      <alignment horizontal="center" vertical="center"/>
    </xf>
    <xf numFmtId="0" fontId="20" fillId="0" borderId="3" xfId="0" applyFont="1" applyBorder="1" applyAlignment="1">
      <alignment horizontal="center" vertical="center" wrapText="1"/>
    </xf>
    <xf numFmtId="0" fontId="20" fillId="0" borderId="26" xfId="0" applyFont="1" applyBorder="1" applyAlignment="1">
      <alignment horizontal="center" vertical="center" wrapText="1"/>
    </xf>
    <xf numFmtId="0" fontId="20" fillId="0" borderId="27" xfId="0" applyFont="1" applyBorder="1" applyAlignment="1">
      <alignment horizontal="center" vertical="center" wrapText="1"/>
    </xf>
    <xf numFmtId="0" fontId="20" fillId="0" borderId="14" xfId="0" applyFont="1" applyBorder="1" applyAlignment="1">
      <alignment horizontal="center" vertical="center" wrapText="1"/>
    </xf>
    <xf numFmtId="0" fontId="20" fillId="0" borderId="8" xfId="0" applyFont="1" applyBorder="1" applyAlignment="1">
      <alignment horizontal="center" vertical="center" wrapText="1"/>
    </xf>
    <xf numFmtId="0" fontId="20" fillId="0" borderId="4" xfId="0" applyFont="1" applyBorder="1" applyAlignment="1">
      <alignment horizontal="center"/>
    </xf>
    <xf numFmtId="0" fontId="20" fillId="5" borderId="4" xfId="0" applyFont="1" applyFill="1" applyBorder="1" applyAlignment="1">
      <alignment horizontal="center" vertical="center"/>
    </xf>
    <xf numFmtId="0" fontId="20" fillId="0" borderId="4" xfId="0" applyFont="1" applyFill="1" applyBorder="1" applyAlignment="1"/>
    <xf numFmtId="0" fontId="20" fillId="0" borderId="4" xfId="0" applyFont="1" applyFill="1" applyBorder="1"/>
    <xf numFmtId="0" fontId="20" fillId="0" borderId="4" xfId="0" applyFont="1" applyBorder="1" applyAlignment="1">
      <alignment vertical="center" wrapText="1"/>
    </xf>
    <xf numFmtId="0" fontId="20" fillId="0" borderId="4" xfId="0" applyFont="1" applyFill="1" applyBorder="1" applyAlignment="1">
      <alignment horizontal="center"/>
    </xf>
    <xf numFmtId="0" fontId="20" fillId="0" borderId="8" xfId="0" applyFont="1" applyBorder="1" applyAlignment="1">
      <alignment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3" xfId="0" applyFont="1" applyBorder="1" applyAlignment="1">
      <alignment vertical="center" wrapText="1"/>
    </xf>
    <xf numFmtId="0" fontId="7" fillId="0" borderId="4" xfId="0" applyFont="1" applyBorder="1" applyAlignment="1">
      <alignment vertical="center" wrapText="1"/>
    </xf>
    <xf numFmtId="0" fontId="20" fillId="0" borderId="3" xfId="0" applyFont="1" applyBorder="1" applyAlignment="1">
      <alignment vertical="center" wrapText="1"/>
    </xf>
    <xf numFmtId="0" fontId="7" fillId="0" borderId="26" xfId="0" applyFont="1" applyFill="1" applyBorder="1" applyAlignment="1">
      <alignment horizontal="center" vertical="center" wrapText="1"/>
    </xf>
    <xf numFmtId="0" fontId="7" fillId="0" borderId="27" xfId="0" applyFont="1" applyFill="1" applyBorder="1" applyAlignment="1">
      <alignment horizontal="center" vertical="center" wrapText="1"/>
    </xf>
    <xf numFmtId="0" fontId="7" fillId="0" borderId="14" xfId="0" applyFont="1" applyFill="1" applyBorder="1" applyAlignment="1">
      <alignment horizontal="center" vertical="center" wrapText="1"/>
    </xf>
    <xf numFmtId="0" fontId="20" fillId="0" borderId="4" xfId="0" applyFont="1" applyFill="1" applyBorder="1" applyAlignment="1">
      <alignment horizontal="center" vertical="center"/>
    </xf>
    <xf numFmtId="0" fontId="20" fillId="0" borderId="4" xfId="0" applyFont="1" applyBorder="1"/>
    <xf numFmtId="0" fontId="7" fillId="0" borderId="8" xfId="0" applyFont="1" applyBorder="1" applyAlignment="1">
      <alignment vertical="center" wrapText="1"/>
    </xf>
    <xf numFmtId="0" fontId="20" fillId="0" borderId="5" xfId="0" applyFont="1" applyBorder="1" applyAlignment="1">
      <alignment horizontal="center" vertical="center" wrapText="1"/>
    </xf>
    <xf numFmtId="0" fontId="20" fillId="0" borderId="6" xfId="0" applyFont="1" applyBorder="1" applyAlignment="1">
      <alignment horizontal="center" vertical="center" wrapText="1"/>
    </xf>
    <xf numFmtId="0" fontId="20" fillId="0" borderId="6" xfId="0" applyFont="1" applyBorder="1" applyAlignment="1">
      <alignment vertical="center" wrapText="1"/>
    </xf>
    <xf numFmtId="0" fontId="20" fillId="0" borderId="9" xfId="0" applyFont="1" applyBorder="1" applyAlignment="1">
      <alignment vertical="center" wrapText="1"/>
    </xf>
  </cellXfs>
  <cellStyles count="54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61 2 2" xfId="49"/>
    <cellStyle name="常规 10" xfId="50"/>
    <cellStyle name="常规_Sheet1" xfId="51"/>
    <cellStyle name="常规 11" xfId="52"/>
    <cellStyle name="常规 10 2 2" xfId="53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312"/>
  <sheetViews>
    <sheetView showGridLines="0" zoomScaleSheetLayoutView="90" topLeftCell="A5" workbookViewId="0">
      <pane ySplit="8" topLeftCell="A93" activePane="bottomLeft" state="frozen"/>
      <selection/>
      <selection pane="bottomLeft" activeCell="P228" sqref="P228:P230"/>
    </sheetView>
  </sheetViews>
  <sheetFormatPr defaultColWidth="9" defaultRowHeight="13.5"/>
  <cols>
    <col min="1" max="1" width="4.75" style="170" customWidth="1"/>
    <col min="2" max="2" width="5.14166666666667" style="171" customWidth="1"/>
    <col min="3" max="3" width="11.175" style="171" customWidth="1"/>
    <col min="4" max="4" width="8.39166666666667" style="171" customWidth="1"/>
    <col min="5" max="5" width="15.35" style="171" customWidth="1"/>
    <col min="6" max="6" width="8.2" style="171" customWidth="1"/>
    <col min="7" max="7" width="14.4" style="171" customWidth="1"/>
    <col min="8" max="8" width="9.28333333333333" style="171" customWidth="1"/>
    <col min="9" max="9" width="12.35" style="171" customWidth="1"/>
    <col min="10" max="10" width="9.45" style="171" customWidth="1"/>
    <col min="11" max="11" width="12.85" style="171" customWidth="1"/>
    <col min="12" max="12" width="10.35" style="171" customWidth="1"/>
    <col min="13" max="13" width="10.525" style="171" customWidth="1"/>
    <col min="14" max="14" width="5.53333333333333" style="172" customWidth="1"/>
    <col min="15" max="15" width="9" style="172"/>
    <col min="16" max="16" width="9.85" style="172" customWidth="1"/>
    <col min="17" max="17" width="7.85" style="172" customWidth="1"/>
    <col min="18" max="18" width="18.2166666666667" style="171" customWidth="1"/>
    <col min="19" max="19" width="9" style="172"/>
    <col min="20" max="20" width="14.1083333333333" style="171" customWidth="1"/>
    <col min="21" max="21" width="9" style="171"/>
    <col min="22" max="26" width="9" style="173"/>
    <col min="27" max="27" width="6.175" style="173" customWidth="1"/>
    <col min="28" max="28" width="5.58333333333333" style="173" customWidth="1"/>
    <col min="29" max="30" width="9" style="173"/>
    <col min="31" max="31" width="13.5666666666667" style="173" customWidth="1"/>
    <col min="32" max="32" width="9" style="173"/>
    <col min="33" max="33" width="14.1083333333333" style="173" customWidth="1"/>
    <col min="34" max="39" width="9" style="173"/>
  </cols>
  <sheetData>
    <row r="1" hidden="1" spans="2:2">
      <c r="B1" s="171" t="s">
        <v>0</v>
      </c>
    </row>
    <row r="2" hidden="1"/>
    <row r="3" hidden="1"/>
    <row r="4" hidden="1"/>
    <row r="5" ht="34" customHeight="1" spans="1:39">
      <c r="A5" s="174" t="s">
        <v>1</v>
      </c>
      <c r="B5" s="174"/>
      <c r="C5" s="174"/>
      <c r="D5" s="174"/>
      <c r="E5" s="174"/>
      <c r="F5" s="174"/>
      <c r="G5" s="174"/>
      <c r="H5" s="174"/>
      <c r="I5" s="174"/>
      <c r="J5" s="174"/>
      <c r="K5" s="174"/>
      <c r="L5" s="174"/>
      <c r="M5" s="174"/>
      <c r="N5" s="174"/>
      <c r="O5" s="174"/>
      <c r="P5" s="174"/>
      <c r="Q5" s="174"/>
      <c r="R5" s="174"/>
      <c r="S5" s="174"/>
      <c r="T5" s="174"/>
      <c r="U5" s="174"/>
      <c r="V5" s="174"/>
      <c r="W5" s="174"/>
      <c r="X5" s="174"/>
      <c r="Y5" s="174"/>
      <c r="Z5" s="174"/>
      <c r="AA5" s="174"/>
      <c r="AB5" s="174"/>
      <c r="AC5" s="174"/>
      <c r="AD5" s="174"/>
      <c r="AE5" s="174"/>
      <c r="AF5" s="174"/>
      <c r="AG5" s="174"/>
      <c r="AH5" s="174"/>
      <c r="AI5" s="174"/>
      <c r="AJ5" s="174"/>
      <c r="AK5" s="174"/>
      <c r="AL5" s="174"/>
      <c r="AM5" s="174"/>
    </row>
    <row r="6" s="167" customFormat="1" ht="25" customHeight="1" spans="1:39">
      <c r="A6" s="175" t="s">
        <v>2</v>
      </c>
      <c r="B6" s="176"/>
      <c r="C6" s="176" t="s">
        <v>3</v>
      </c>
      <c r="D6" s="176" t="s">
        <v>4</v>
      </c>
      <c r="E6" s="176" t="s">
        <v>5</v>
      </c>
      <c r="F6" s="176" t="s">
        <v>6</v>
      </c>
      <c r="G6" s="176" t="s">
        <v>7</v>
      </c>
      <c r="H6" s="176" t="s">
        <v>8</v>
      </c>
      <c r="I6" s="176" t="s">
        <v>9</v>
      </c>
      <c r="J6" s="176" t="s">
        <v>10</v>
      </c>
      <c r="K6" s="176" t="s">
        <v>11</v>
      </c>
      <c r="L6" s="176" t="s">
        <v>12</v>
      </c>
      <c r="M6" s="176" t="s">
        <v>13</v>
      </c>
      <c r="N6" s="176" t="s">
        <v>14</v>
      </c>
      <c r="O6" s="176" t="s">
        <v>15</v>
      </c>
      <c r="P6" s="176" t="s">
        <v>16</v>
      </c>
      <c r="Q6" s="176" t="s">
        <v>17</v>
      </c>
      <c r="R6" s="176" t="s">
        <v>18</v>
      </c>
      <c r="S6" s="176" t="s">
        <v>19</v>
      </c>
      <c r="T6" s="176" t="s">
        <v>20</v>
      </c>
      <c r="U6" s="176" t="s">
        <v>21</v>
      </c>
      <c r="V6" s="176" t="s">
        <v>22</v>
      </c>
      <c r="W6" s="176" t="s">
        <v>23</v>
      </c>
      <c r="X6" s="176" t="s">
        <v>24</v>
      </c>
      <c r="Y6" s="176" t="s">
        <v>25</v>
      </c>
      <c r="Z6" s="176" t="s">
        <v>26</v>
      </c>
      <c r="AA6" s="176"/>
      <c r="AB6" s="190" t="s">
        <v>27</v>
      </c>
      <c r="AC6" s="191"/>
      <c r="AD6" s="191"/>
      <c r="AE6" s="191"/>
      <c r="AF6" s="191"/>
      <c r="AG6" s="191"/>
      <c r="AH6" s="191"/>
      <c r="AI6" s="191"/>
      <c r="AJ6" s="191"/>
      <c r="AK6" s="191"/>
      <c r="AL6" s="191"/>
      <c r="AM6" s="195"/>
    </row>
    <row r="7" s="168" customFormat="1" ht="25" customHeight="1" spans="1:39">
      <c r="A7" s="177"/>
      <c r="B7" s="178"/>
      <c r="C7" s="178" t="s">
        <v>28</v>
      </c>
      <c r="D7" s="178" t="s">
        <v>29</v>
      </c>
      <c r="E7" s="178" t="s">
        <v>30</v>
      </c>
      <c r="F7" s="178" t="s">
        <v>31</v>
      </c>
      <c r="G7" s="178" t="s">
        <v>32</v>
      </c>
      <c r="H7" s="178" t="s">
        <v>33</v>
      </c>
      <c r="I7" s="178" t="s">
        <v>34</v>
      </c>
      <c r="J7" s="178" t="s">
        <v>35</v>
      </c>
      <c r="K7" s="178" t="s">
        <v>36</v>
      </c>
      <c r="L7" s="178" t="s">
        <v>37</v>
      </c>
      <c r="M7" s="178" t="s">
        <v>38</v>
      </c>
      <c r="N7" s="178" t="s">
        <v>39</v>
      </c>
      <c r="O7" s="178"/>
      <c r="P7" s="178"/>
      <c r="Q7" s="178" t="s">
        <v>40</v>
      </c>
      <c r="R7" s="178" t="s">
        <v>41</v>
      </c>
      <c r="S7" s="178" t="s">
        <v>42</v>
      </c>
      <c r="T7" s="178" t="s">
        <v>43</v>
      </c>
      <c r="U7" s="178" t="s">
        <v>44</v>
      </c>
      <c r="V7" s="178" t="s">
        <v>45</v>
      </c>
      <c r="W7" s="178"/>
      <c r="X7" s="178"/>
      <c r="Y7" s="178"/>
      <c r="Z7" s="178"/>
      <c r="AA7" s="178"/>
      <c r="AB7" s="192"/>
      <c r="AC7" s="193"/>
      <c r="AD7" s="193"/>
      <c r="AE7" s="193"/>
      <c r="AF7" s="193"/>
      <c r="AG7" s="193"/>
      <c r="AH7" s="193"/>
      <c r="AI7" s="193"/>
      <c r="AJ7" s="193"/>
      <c r="AK7" s="193"/>
      <c r="AL7" s="193"/>
      <c r="AM7" s="196"/>
    </row>
    <row r="8" s="168" customFormat="1" ht="25" customHeight="1" spans="1:39">
      <c r="A8" s="179" t="str">
        <f>Q7</f>
        <v>工程前期准备阶段</v>
      </c>
      <c r="B8" s="180"/>
      <c r="C8" s="180"/>
      <c r="D8" s="180"/>
      <c r="E8" s="180"/>
      <c r="F8" s="180"/>
      <c r="G8" s="180"/>
      <c r="H8" s="180"/>
      <c r="I8" s="180"/>
      <c r="J8" s="180"/>
      <c r="K8" s="180"/>
      <c r="L8" s="180"/>
      <c r="M8" s="180" t="str">
        <f>R7</f>
        <v>S1</v>
      </c>
      <c r="N8" s="180" t="str">
        <f>S7</f>
        <v>工程施工阶段</v>
      </c>
      <c r="O8" s="180"/>
      <c r="P8" s="180"/>
      <c r="Q8" s="180"/>
      <c r="R8" s="180"/>
      <c r="S8" s="180"/>
      <c r="T8" s="180"/>
      <c r="U8" s="180"/>
      <c r="V8" s="180"/>
      <c r="W8" s="180"/>
      <c r="X8" s="180"/>
      <c r="Y8" s="180"/>
      <c r="Z8" s="180" t="str">
        <f>T7</f>
        <v>S2</v>
      </c>
      <c r="AA8" s="180" t="str">
        <f>U7</f>
        <v>竣工验收阶段</v>
      </c>
      <c r="AB8" s="180"/>
      <c r="AC8" s="180"/>
      <c r="AD8" s="180"/>
      <c r="AE8" s="180"/>
      <c r="AF8" s="180"/>
      <c r="AG8" s="180"/>
      <c r="AH8" s="180"/>
      <c r="AI8" s="180"/>
      <c r="AJ8" s="180"/>
      <c r="AK8" s="180"/>
      <c r="AL8" s="180"/>
      <c r="AM8" s="197" t="s">
        <v>45</v>
      </c>
    </row>
    <row r="9" s="168" customFormat="1" ht="25" customHeight="1" spans="1:39">
      <c r="A9" s="181" t="str">
        <f>C6</f>
        <v>施工技术管理岗</v>
      </c>
      <c r="B9" s="182"/>
      <c r="C9" s="182"/>
      <c r="D9" s="182"/>
      <c r="E9" s="182"/>
      <c r="F9" s="182"/>
      <c r="G9" s="182"/>
      <c r="H9" s="182"/>
      <c r="I9" s="182"/>
      <c r="J9" s="182"/>
      <c r="K9" s="182"/>
      <c r="L9" s="182"/>
      <c r="M9" s="182" t="s">
        <v>46</v>
      </c>
      <c r="N9" s="182" t="str">
        <f>C6</f>
        <v>施工技术管理岗</v>
      </c>
      <c r="O9" s="182"/>
      <c r="P9" s="182"/>
      <c r="Q9" s="182"/>
      <c r="R9" s="182"/>
      <c r="S9" s="182"/>
      <c r="T9" s="182"/>
      <c r="U9" s="182"/>
      <c r="V9" s="182"/>
      <c r="W9" s="182"/>
      <c r="X9" s="182"/>
      <c r="Y9" s="182"/>
      <c r="Z9" s="182" t="s">
        <v>47</v>
      </c>
      <c r="AA9" s="182" t="str">
        <f>C6</f>
        <v>施工技术管理岗</v>
      </c>
      <c r="AB9" s="182"/>
      <c r="AC9" s="182"/>
      <c r="AD9" s="182"/>
      <c r="AE9" s="182"/>
      <c r="AF9" s="182"/>
      <c r="AG9" s="182"/>
      <c r="AH9" s="182"/>
      <c r="AI9" s="182"/>
      <c r="AJ9" s="182"/>
      <c r="AK9" s="182"/>
      <c r="AL9" s="182"/>
      <c r="AM9" s="198" t="s">
        <v>48</v>
      </c>
    </row>
    <row r="10" s="5" customFormat="1" ht="25" customHeight="1" spans="1:39">
      <c r="A10" s="183" t="s">
        <v>49</v>
      </c>
      <c r="B10" s="184"/>
      <c r="C10" s="184" t="s">
        <v>50</v>
      </c>
      <c r="D10" s="184"/>
      <c r="E10" s="184" t="s">
        <v>51</v>
      </c>
      <c r="F10" s="184"/>
      <c r="G10" s="184"/>
      <c r="H10" s="184"/>
      <c r="I10" s="184" t="s">
        <v>52</v>
      </c>
      <c r="J10" s="184"/>
      <c r="K10" s="184"/>
      <c r="L10" s="184"/>
      <c r="M10" s="184" t="s">
        <v>53</v>
      </c>
      <c r="N10" s="184" t="s">
        <v>49</v>
      </c>
      <c r="O10" s="184"/>
      <c r="P10" s="184" t="s">
        <v>50</v>
      </c>
      <c r="Q10" s="184"/>
      <c r="R10" s="184" t="s">
        <v>51</v>
      </c>
      <c r="S10" s="184"/>
      <c r="T10" s="184"/>
      <c r="U10" s="184"/>
      <c r="V10" s="184" t="s">
        <v>52</v>
      </c>
      <c r="W10" s="184"/>
      <c r="X10" s="184"/>
      <c r="Y10" s="184"/>
      <c r="Z10" s="184" t="s">
        <v>53</v>
      </c>
      <c r="AA10" s="184" t="s">
        <v>49</v>
      </c>
      <c r="AB10" s="184"/>
      <c r="AC10" s="184" t="s">
        <v>54</v>
      </c>
      <c r="AD10" s="184"/>
      <c r="AE10" s="184" t="s">
        <v>51</v>
      </c>
      <c r="AF10" s="184"/>
      <c r="AG10" s="184"/>
      <c r="AH10" s="184"/>
      <c r="AI10" s="184" t="s">
        <v>52</v>
      </c>
      <c r="AJ10" s="184"/>
      <c r="AK10" s="184"/>
      <c r="AL10" s="184"/>
      <c r="AM10" s="199" t="s">
        <v>53</v>
      </c>
    </row>
    <row r="11" s="5" customFormat="1" ht="25" customHeight="1" spans="1:39">
      <c r="A11" s="183"/>
      <c r="B11" s="184"/>
      <c r="C11" s="184"/>
      <c r="D11" s="184"/>
      <c r="E11" s="184" t="s">
        <v>55</v>
      </c>
      <c r="F11" s="184"/>
      <c r="G11" s="184" t="s">
        <v>56</v>
      </c>
      <c r="H11" s="184"/>
      <c r="I11" s="184" t="s">
        <v>55</v>
      </c>
      <c r="J11" s="184"/>
      <c r="K11" s="184" t="s">
        <v>56</v>
      </c>
      <c r="L11" s="184"/>
      <c r="M11" s="184"/>
      <c r="N11" s="184"/>
      <c r="O11" s="184"/>
      <c r="P11" s="184"/>
      <c r="Q11" s="184"/>
      <c r="R11" s="184" t="s">
        <v>55</v>
      </c>
      <c r="S11" s="184"/>
      <c r="T11" s="184" t="s">
        <v>56</v>
      </c>
      <c r="U11" s="184"/>
      <c r="V11" s="184" t="s">
        <v>55</v>
      </c>
      <c r="W11" s="184"/>
      <c r="X11" s="184" t="s">
        <v>56</v>
      </c>
      <c r="Y11" s="184"/>
      <c r="Z11" s="184"/>
      <c r="AA11" s="184"/>
      <c r="AB11" s="184"/>
      <c r="AC11" s="184"/>
      <c r="AD11" s="184"/>
      <c r="AE11" s="184" t="s">
        <v>55</v>
      </c>
      <c r="AF11" s="184"/>
      <c r="AG11" s="184" t="s">
        <v>56</v>
      </c>
      <c r="AH11" s="184"/>
      <c r="AI11" s="184" t="s">
        <v>55</v>
      </c>
      <c r="AJ11" s="184"/>
      <c r="AK11" s="184" t="s">
        <v>56</v>
      </c>
      <c r="AL11" s="184"/>
      <c r="AM11" s="199"/>
    </row>
    <row r="12" s="5" customFormat="1" ht="31" customHeight="1" spans="1:39">
      <c r="A12" s="183" t="s">
        <v>57</v>
      </c>
      <c r="B12" s="184" t="s">
        <v>58</v>
      </c>
      <c r="C12" s="184" t="s">
        <v>59</v>
      </c>
      <c r="D12" s="184" t="s">
        <v>58</v>
      </c>
      <c r="E12" s="184" t="s">
        <v>59</v>
      </c>
      <c r="F12" s="184" t="s">
        <v>58</v>
      </c>
      <c r="G12" s="184" t="s">
        <v>56</v>
      </c>
      <c r="H12" s="184" t="s">
        <v>60</v>
      </c>
      <c r="I12" s="184" t="s">
        <v>59</v>
      </c>
      <c r="J12" s="184" t="s">
        <v>58</v>
      </c>
      <c r="K12" s="184" t="s">
        <v>56</v>
      </c>
      <c r="L12" s="184" t="s">
        <v>60</v>
      </c>
      <c r="M12" s="184"/>
      <c r="N12" s="184" t="s">
        <v>57</v>
      </c>
      <c r="O12" s="184" t="s">
        <v>58</v>
      </c>
      <c r="P12" s="184" t="s">
        <v>59</v>
      </c>
      <c r="Q12" s="184" t="s">
        <v>58</v>
      </c>
      <c r="R12" s="184" t="s">
        <v>59</v>
      </c>
      <c r="S12" s="184" t="s">
        <v>58</v>
      </c>
      <c r="T12" s="184" t="s">
        <v>56</v>
      </c>
      <c r="U12" s="184" t="s">
        <v>60</v>
      </c>
      <c r="V12" s="184" t="s">
        <v>59</v>
      </c>
      <c r="W12" s="184" t="s">
        <v>58</v>
      </c>
      <c r="X12" s="184" t="s">
        <v>56</v>
      </c>
      <c r="Y12" s="184" t="s">
        <v>60</v>
      </c>
      <c r="Z12" s="184"/>
      <c r="AA12" s="184" t="s">
        <v>57</v>
      </c>
      <c r="AB12" s="184" t="s">
        <v>58</v>
      </c>
      <c r="AC12" s="184" t="s">
        <v>59</v>
      </c>
      <c r="AD12" s="184" t="s">
        <v>58</v>
      </c>
      <c r="AE12" s="184" t="s">
        <v>59</v>
      </c>
      <c r="AF12" s="184" t="s">
        <v>58</v>
      </c>
      <c r="AG12" s="184" t="s">
        <v>56</v>
      </c>
      <c r="AH12" s="184" t="s">
        <v>60</v>
      </c>
      <c r="AI12" s="184" t="s">
        <v>59</v>
      </c>
      <c r="AJ12" s="184" t="s">
        <v>58</v>
      </c>
      <c r="AK12" s="184" t="s">
        <v>56</v>
      </c>
      <c r="AL12" s="184" t="s">
        <v>60</v>
      </c>
      <c r="AM12" s="199"/>
    </row>
    <row r="13" s="5" customFormat="1" ht="25" customHeight="1" spans="1:39">
      <c r="A13" s="185" t="str">
        <f>C6</f>
        <v>施工技术管理岗</v>
      </c>
      <c r="B13" s="186" t="str">
        <f>M9</f>
        <v>S1A</v>
      </c>
      <c r="C13" s="186" t="s">
        <v>61</v>
      </c>
      <c r="D13" s="186" t="s">
        <v>62</v>
      </c>
      <c r="E13" s="186" t="s">
        <v>63</v>
      </c>
      <c r="F13" s="186" t="s">
        <v>64</v>
      </c>
      <c r="G13" s="186" t="str">
        <f>G7</f>
        <v>上级公司</v>
      </c>
      <c r="H13" s="186" t="str">
        <f>H7</f>
        <v>Z</v>
      </c>
      <c r="I13" s="186"/>
      <c r="J13" s="186"/>
      <c r="K13" s="186"/>
      <c r="L13" s="186"/>
      <c r="M13" s="186"/>
      <c r="N13" s="186" t="str">
        <f>N9</f>
        <v>施工技术管理岗</v>
      </c>
      <c r="O13" s="186" t="str">
        <f>Z9</f>
        <v>S2A</v>
      </c>
      <c r="P13" s="186" t="s">
        <v>65</v>
      </c>
      <c r="Q13" s="186" t="s">
        <v>66</v>
      </c>
      <c r="R13" s="186" t="s">
        <v>67</v>
      </c>
      <c r="S13" s="186"/>
      <c r="T13" s="186" t="str">
        <f>C6</f>
        <v>施工技术管理岗</v>
      </c>
      <c r="U13" s="186" t="str">
        <f>D64</f>
        <v>S1A4</v>
      </c>
      <c r="V13" s="186"/>
      <c r="W13" s="186"/>
      <c r="X13" s="186"/>
      <c r="Y13" s="186"/>
      <c r="Z13" s="186"/>
      <c r="AA13" s="186" t="str">
        <f>AA9</f>
        <v>施工技术管理岗</v>
      </c>
      <c r="AB13" s="186" t="str">
        <f>AM9</f>
        <v>S3A</v>
      </c>
      <c r="AC13" s="186" t="s">
        <v>68</v>
      </c>
      <c r="AD13" s="186" t="s">
        <v>69</v>
      </c>
      <c r="AE13" s="186" t="s">
        <v>70</v>
      </c>
      <c r="AF13" s="186"/>
      <c r="AG13" s="186" t="s">
        <v>11</v>
      </c>
      <c r="AH13" s="186" t="str">
        <f>F26</f>
        <v>S1A211</v>
      </c>
      <c r="AI13" s="186"/>
      <c r="AJ13" s="186"/>
      <c r="AK13" s="186"/>
      <c r="AL13" s="186"/>
      <c r="AM13" s="200"/>
    </row>
    <row r="14" s="5" customFormat="1" ht="25" customHeight="1" spans="1:39">
      <c r="A14" s="185"/>
      <c r="B14" s="186"/>
      <c r="C14" s="186"/>
      <c r="D14" s="186"/>
      <c r="E14" s="186" t="s">
        <v>71</v>
      </c>
      <c r="F14" s="186" t="s">
        <v>72</v>
      </c>
      <c r="G14" s="186" t="str">
        <f>G7</f>
        <v>上级公司</v>
      </c>
      <c r="H14" s="186" t="str">
        <f>H7</f>
        <v>Z</v>
      </c>
      <c r="I14" s="186"/>
      <c r="J14" s="186"/>
      <c r="K14" s="186"/>
      <c r="L14" s="186"/>
      <c r="M14" s="186"/>
      <c r="N14" s="186"/>
      <c r="O14" s="186"/>
      <c r="P14" s="186"/>
      <c r="Q14" s="186"/>
      <c r="R14" s="186"/>
      <c r="S14" s="186"/>
      <c r="T14" s="186"/>
      <c r="U14" s="186" t="str">
        <f>F84</f>
        <v>S1A423</v>
      </c>
      <c r="V14" s="186"/>
      <c r="W14" s="186"/>
      <c r="X14" s="186"/>
      <c r="Y14" s="186"/>
      <c r="Z14" s="186"/>
      <c r="AA14" s="186"/>
      <c r="AB14" s="186"/>
      <c r="AC14" s="186"/>
      <c r="AD14" s="186"/>
      <c r="AE14" s="186" t="s">
        <v>73</v>
      </c>
      <c r="AF14" s="186"/>
      <c r="AG14" s="186" t="s">
        <v>11</v>
      </c>
      <c r="AH14" s="186" t="str">
        <f>S57</f>
        <v>S2A412</v>
      </c>
      <c r="AI14" s="186"/>
      <c r="AJ14" s="186"/>
      <c r="AK14" s="186"/>
      <c r="AL14" s="186"/>
      <c r="AM14" s="200"/>
    </row>
    <row r="15" s="5" customFormat="1" ht="25" customHeight="1" spans="1:39">
      <c r="A15" s="185"/>
      <c r="B15" s="186"/>
      <c r="C15" s="186"/>
      <c r="D15" s="186"/>
      <c r="E15" s="186" t="s">
        <v>74</v>
      </c>
      <c r="F15" s="186" t="s">
        <v>75</v>
      </c>
      <c r="G15" s="186" t="str">
        <f>G7</f>
        <v>上级公司</v>
      </c>
      <c r="H15" s="186" t="str">
        <f>H7</f>
        <v>Z</v>
      </c>
      <c r="I15" s="186"/>
      <c r="J15" s="186"/>
      <c r="K15" s="186"/>
      <c r="L15" s="186"/>
      <c r="M15" s="186"/>
      <c r="N15" s="186"/>
      <c r="O15" s="186"/>
      <c r="P15" s="186"/>
      <c r="Q15" s="186"/>
      <c r="R15" s="186" t="s">
        <v>76</v>
      </c>
      <c r="S15" s="186" t="s">
        <v>77</v>
      </c>
      <c r="T15" s="186" t="str">
        <f>C6</f>
        <v>施工技术管理岗</v>
      </c>
      <c r="U15" s="186" t="str">
        <f>D6</f>
        <v>A</v>
      </c>
      <c r="V15" s="186"/>
      <c r="W15" s="186"/>
      <c r="X15" s="186"/>
      <c r="Y15" s="186"/>
      <c r="Z15" s="186"/>
      <c r="AA15" s="186"/>
      <c r="AB15" s="186"/>
      <c r="AC15" s="186"/>
      <c r="AD15" s="186"/>
      <c r="AE15" s="186" t="s">
        <v>78</v>
      </c>
      <c r="AF15" s="186"/>
      <c r="AG15" s="186" t="s">
        <v>7</v>
      </c>
      <c r="AH15" s="186" t="str">
        <f>O96</f>
        <v>S2C</v>
      </c>
      <c r="AI15" s="186"/>
      <c r="AJ15" s="186"/>
      <c r="AK15" s="186"/>
      <c r="AL15" s="186"/>
      <c r="AM15" s="200"/>
    </row>
    <row r="16" s="5" customFormat="1" ht="25" customHeight="1" spans="1:39">
      <c r="A16" s="185"/>
      <c r="B16" s="186"/>
      <c r="C16" s="186"/>
      <c r="D16" s="186"/>
      <c r="E16" s="186" t="s">
        <v>79</v>
      </c>
      <c r="F16" s="186" t="s">
        <v>80</v>
      </c>
      <c r="G16" s="186" t="str">
        <f>G7</f>
        <v>上级公司</v>
      </c>
      <c r="H16" s="186" t="str">
        <f>H7</f>
        <v>Z</v>
      </c>
      <c r="I16" s="186"/>
      <c r="J16" s="186"/>
      <c r="K16" s="186"/>
      <c r="L16" s="186"/>
      <c r="M16" s="186"/>
      <c r="N16" s="186"/>
      <c r="O16" s="186"/>
      <c r="P16" s="186"/>
      <c r="Q16" s="186"/>
      <c r="R16" s="186" t="s">
        <v>81</v>
      </c>
      <c r="S16" s="186" t="s">
        <v>82</v>
      </c>
      <c r="T16" s="186" t="str">
        <f>K6</f>
        <v>质量管理岗</v>
      </c>
      <c r="U16" s="186" t="str">
        <f>F55</f>
        <v>S1A320</v>
      </c>
      <c r="V16" s="186"/>
      <c r="W16" s="186"/>
      <c r="X16" s="186"/>
      <c r="Y16" s="186"/>
      <c r="Z16" s="186"/>
      <c r="AA16" s="186"/>
      <c r="AB16" s="186"/>
      <c r="AC16" s="186"/>
      <c r="AD16" s="186"/>
      <c r="AE16" s="186" t="s">
        <v>83</v>
      </c>
      <c r="AF16" s="186"/>
      <c r="AG16" s="186" t="s">
        <v>5</v>
      </c>
      <c r="AH16" s="186" t="str">
        <f>AF117</f>
        <v>S3B113</v>
      </c>
      <c r="AI16" s="186"/>
      <c r="AJ16" s="186"/>
      <c r="AK16" s="186"/>
      <c r="AL16" s="186"/>
      <c r="AM16" s="200"/>
    </row>
    <row r="17" s="5" customFormat="1" ht="25" customHeight="1" spans="1:39">
      <c r="A17" s="185"/>
      <c r="B17" s="186"/>
      <c r="C17" s="186"/>
      <c r="D17" s="186"/>
      <c r="E17" s="187" t="s">
        <v>84</v>
      </c>
      <c r="F17" s="186" t="s">
        <v>85</v>
      </c>
      <c r="G17" s="187" t="str">
        <f>C7</f>
        <v>业主/项目公司</v>
      </c>
      <c r="H17" s="187" t="str">
        <f>D7</f>
        <v>X</v>
      </c>
      <c r="I17" s="187" t="s">
        <v>86</v>
      </c>
      <c r="J17" s="186" t="s">
        <v>87</v>
      </c>
      <c r="K17" s="186" t="str">
        <f>C7</f>
        <v>业主/项目公司</v>
      </c>
      <c r="L17" s="186" t="str">
        <f>D7</f>
        <v>X</v>
      </c>
      <c r="M17" s="186"/>
      <c r="N17" s="186"/>
      <c r="O17" s="186"/>
      <c r="P17" s="186"/>
      <c r="Q17" s="186"/>
      <c r="R17" s="186" t="s">
        <v>88</v>
      </c>
      <c r="S17" s="186" t="s">
        <v>89</v>
      </c>
      <c r="T17" s="186" t="str">
        <f>C6</f>
        <v>施工技术管理岗</v>
      </c>
      <c r="U17" s="186" t="str">
        <f>F48</f>
        <v>S1A314</v>
      </c>
      <c r="V17" s="186"/>
      <c r="W17" s="186"/>
      <c r="X17" s="186"/>
      <c r="Y17" s="186"/>
      <c r="Z17" s="186"/>
      <c r="AA17" s="186"/>
      <c r="AB17" s="186"/>
      <c r="AC17" s="186"/>
      <c r="AD17" s="186"/>
      <c r="AE17" s="186" t="s">
        <v>90</v>
      </c>
      <c r="AF17" s="186"/>
      <c r="AG17" s="186" t="s">
        <v>5</v>
      </c>
      <c r="AH17" s="186" t="str">
        <f>Q123</f>
        <v>S2B3</v>
      </c>
      <c r="AI17" s="186"/>
      <c r="AJ17" s="186"/>
      <c r="AK17" s="186"/>
      <c r="AL17" s="186"/>
      <c r="AM17" s="200"/>
    </row>
    <row r="18" s="5" customFormat="1" ht="25" customHeight="1" spans="1:39">
      <c r="A18" s="185"/>
      <c r="B18" s="186"/>
      <c r="C18" s="186"/>
      <c r="D18" s="186"/>
      <c r="E18" s="186" t="s">
        <v>91</v>
      </c>
      <c r="F18" s="186" t="s">
        <v>92</v>
      </c>
      <c r="G18" s="186" t="str">
        <f>C7</f>
        <v>业主/项目公司</v>
      </c>
      <c r="H18" s="186" t="str">
        <f>D7</f>
        <v>X</v>
      </c>
      <c r="I18" s="186" t="s">
        <v>93</v>
      </c>
      <c r="J18" s="186" t="s">
        <v>94</v>
      </c>
      <c r="K18" s="186" t="str">
        <f>C7</f>
        <v>业主/项目公司</v>
      </c>
      <c r="L18" s="186" t="s">
        <v>29</v>
      </c>
      <c r="M18" s="186"/>
      <c r="N18" s="186"/>
      <c r="O18" s="186"/>
      <c r="P18" s="186"/>
      <c r="Q18" s="186"/>
      <c r="R18" s="186" t="s">
        <v>95</v>
      </c>
      <c r="S18" s="186" t="s">
        <v>96</v>
      </c>
      <c r="T18" s="186" t="str">
        <f>C6</f>
        <v>施工技术管理岗</v>
      </c>
      <c r="U18" s="186" t="str">
        <f>F73</f>
        <v>S1A414</v>
      </c>
      <c r="V18" s="186"/>
      <c r="W18" s="186"/>
      <c r="X18" s="186"/>
      <c r="Y18" s="186"/>
      <c r="Z18" s="186"/>
      <c r="AA18" s="186"/>
      <c r="AB18" s="186"/>
      <c r="AC18" s="186"/>
      <c r="AD18" s="186"/>
      <c r="AE18" s="186" t="s">
        <v>97</v>
      </c>
      <c r="AF18" s="186"/>
      <c r="AG18" s="186" t="s">
        <v>11</v>
      </c>
      <c r="AH18" s="186" t="str">
        <f>S57</f>
        <v>S2A412</v>
      </c>
      <c r="AI18" s="186"/>
      <c r="AJ18" s="186"/>
      <c r="AK18" s="186"/>
      <c r="AL18" s="186"/>
      <c r="AM18" s="200"/>
    </row>
    <row r="19" s="5" customFormat="1" ht="25" customHeight="1" spans="1:39">
      <c r="A19" s="185"/>
      <c r="B19" s="186"/>
      <c r="C19" s="186"/>
      <c r="D19" s="186"/>
      <c r="E19" s="186"/>
      <c r="F19" s="186"/>
      <c r="G19" s="186" t="str">
        <f>C7</f>
        <v>业主/项目公司</v>
      </c>
      <c r="H19" s="186" t="str">
        <f>D7</f>
        <v>X</v>
      </c>
      <c r="I19" s="186" t="s">
        <v>98</v>
      </c>
      <c r="J19" s="186" t="s">
        <v>99</v>
      </c>
      <c r="K19" s="186" t="str">
        <f>C7</f>
        <v>业主/项目公司</v>
      </c>
      <c r="L19" s="186" t="str">
        <f>D7</f>
        <v>X</v>
      </c>
      <c r="M19" s="186"/>
      <c r="N19" s="186"/>
      <c r="O19" s="186"/>
      <c r="P19" s="186"/>
      <c r="Q19" s="186"/>
      <c r="R19" s="186" t="s">
        <v>100</v>
      </c>
      <c r="S19" s="186" t="s">
        <v>101</v>
      </c>
      <c r="T19" s="186" t="str">
        <f>C6</f>
        <v>施工技术管理岗</v>
      </c>
      <c r="U19" s="186" t="str">
        <f>F74</f>
        <v>S1A415</v>
      </c>
      <c r="V19" s="186"/>
      <c r="W19" s="186"/>
      <c r="X19" s="186"/>
      <c r="Y19" s="186"/>
      <c r="Z19" s="186"/>
      <c r="AA19" s="186"/>
      <c r="AB19" s="186"/>
      <c r="AC19" s="186"/>
      <c r="AD19" s="186"/>
      <c r="AE19" s="186" t="s">
        <v>102</v>
      </c>
      <c r="AF19" s="186"/>
      <c r="AG19" s="186" t="s">
        <v>3</v>
      </c>
      <c r="AH19" s="186" t="str">
        <f>S56</f>
        <v>S2A411</v>
      </c>
      <c r="AI19" s="186"/>
      <c r="AJ19" s="186"/>
      <c r="AK19" s="186"/>
      <c r="AL19" s="186"/>
      <c r="AM19" s="200"/>
    </row>
    <row r="20" s="5" customFormat="1" ht="25" customHeight="1" spans="1:39">
      <c r="A20" s="185"/>
      <c r="B20" s="186"/>
      <c r="C20" s="186"/>
      <c r="D20" s="186"/>
      <c r="E20" s="186" t="s">
        <v>103</v>
      </c>
      <c r="F20" s="186" t="s">
        <v>104</v>
      </c>
      <c r="G20" s="186" t="str">
        <f>I6</f>
        <v>生产调度岗</v>
      </c>
      <c r="H20" s="186" t="str">
        <f>J6</f>
        <v>D</v>
      </c>
      <c r="I20" s="186" t="s">
        <v>105</v>
      </c>
      <c r="J20" s="186" t="s">
        <v>106</v>
      </c>
      <c r="K20" s="186" t="str">
        <f>I6</f>
        <v>生产调度岗</v>
      </c>
      <c r="L20" s="186" t="str">
        <f>J6</f>
        <v>D</v>
      </c>
      <c r="M20" s="186"/>
      <c r="N20" s="186"/>
      <c r="O20" s="186"/>
      <c r="P20" s="186"/>
      <c r="Q20" s="186"/>
      <c r="R20" s="186" t="s">
        <v>107</v>
      </c>
      <c r="S20" s="186" t="s">
        <v>108</v>
      </c>
      <c r="T20" s="186" t="str">
        <f>C6</f>
        <v>施工技术管理岗</v>
      </c>
      <c r="U20" s="186" t="str">
        <f>F75</f>
        <v>S1A416</v>
      </c>
      <c r="V20" s="186"/>
      <c r="W20" s="186"/>
      <c r="X20" s="186"/>
      <c r="Y20" s="186"/>
      <c r="Z20" s="186"/>
      <c r="AA20" s="186"/>
      <c r="AB20" s="186"/>
      <c r="AC20" s="186"/>
      <c r="AD20" s="186"/>
      <c r="AE20" s="186" t="s">
        <v>109</v>
      </c>
      <c r="AF20" s="186"/>
      <c r="AG20" s="186" t="s">
        <v>3</v>
      </c>
      <c r="AH20" s="186" t="str">
        <f>S44</f>
        <v>S2A323</v>
      </c>
      <c r="AI20" s="186"/>
      <c r="AJ20" s="186"/>
      <c r="AK20" s="186"/>
      <c r="AL20" s="186"/>
      <c r="AM20" s="200"/>
    </row>
    <row r="21" s="5" customFormat="1" ht="25" customHeight="1" spans="1:39">
      <c r="A21" s="185"/>
      <c r="B21" s="186"/>
      <c r="C21" s="186"/>
      <c r="D21" s="186"/>
      <c r="E21" s="186"/>
      <c r="F21" s="186"/>
      <c r="G21" s="186"/>
      <c r="H21" s="186"/>
      <c r="I21" s="186" t="s">
        <v>110</v>
      </c>
      <c r="J21" s="186" t="s">
        <v>111</v>
      </c>
      <c r="K21" s="186" t="str">
        <f>I6</f>
        <v>生产调度岗</v>
      </c>
      <c r="L21" s="186" t="str">
        <f>J6</f>
        <v>D</v>
      </c>
      <c r="M21" s="186"/>
      <c r="N21" s="186"/>
      <c r="O21" s="186"/>
      <c r="P21" s="186"/>
      <c r="Q21" s="186"/>
      <c r="R21" s="186" t="s">
        <v>112</v>
      </c>
      <c r="S21" s="186" t="s">
        <v>113</v>
      </c>
      <c r="T21" s="186" t="str">
        <f>C6</f>
        <v>施工技术管理岗</v>
      </c>
      <c r="U21" s="186" t="str">
        <f>F84</f>
        <v>S1A423</v>
      </c>
      <c r="V21" s="186"/>
      <c r="W21" s="186"/>
      <c r="X21" s="186"/>
      <c r="Y21" s="186"/>
      <c r="Z21" s="186"/>
      <c r="AA21" s="186"/>
      <c r="AB21" s="186"/>
      <c r="AC21" s="186"/>
      <c r="AD21" s="186"/>
      <c r="AE21" s="186" t="s">
        <v>114</v>
      </c>
      <c r="AF21" s="186"/>
      <c r="AG21" s="186" t="s">
        <v>3</v>
      </c>
      <c r="AH21" s="186" t="str">
        <f>Q59</f>
        <v>S2A5</v>
      </c>
      <c r="AI21" s="186"/>
      <c r="AJ21" s="186"/>
      <c r="AK21" s="186"/>
      <c r="AL21" s="186"/>
      <c r="AM21" s="200"/>
    </row>
    <row r="22" s="5" customFormat="1" ht="25" customHeight="1" spans="1:39">
      <c r="A22" s="185"/>
      <c r="B22" s="186"/>
      <c r="C22" s="186"/>
      <c r="D22" s="186"/>
      <c r="E22" s="186"/>
      <c r="F22" s="186"/>
      <c r="G22" s="186"/>
      <c r="H22" s="186"/>
      <c r="I22" s="186" t="s">
        <v>115</v>
      </c>
      <c r="J22" s="186" t="s">
        <v>116</v>
      </c>
      <c r="K22" s="186" t="str">
        <f>I6</f>
        <v>生产调度岗</v>
      </c>
      <c r="L22" s="186" t="str">
        <f>J6</f>
        <v>D</v>
      </c>
      <c r="M22" s="186"/>
      <c r="N22" s="186"/>
      <c r="O22" s="186"/>
      <c r="P22" s="186"/>
      <c r="Q22" s="186"/>
      <c r="R22" s="186"/>
      <c r="S22" s="186"/>
      <c r="T22" s="186" t="str">
        <f>M6</f>
        <v>安全管理岗</v>
      </c>
      <c r="U22" s="187" t="str">
        <f>F81</f>
        <v>S1A421</v>
      </c>
      <c r="V22" s="186"/>
      <c r="W22" s="186"/>
      <c r="X22" s="186"/>
      <c r="Y22" s="186"/>
      <c r="Z22" s="186"/>
      <c r="AA22" s="186"/>
      <c r="AB22" s="186"/>
      <c r="AC22" s="186"/>
      <c r="AD22" s="186"/>
      <c r="AE22" s="186" t="s">
        <v>117</v>
      </c>
      <c r="AF22" s="186"/>
      <c r="AG22" s="186" t="s">
        <v>11</v>
      </c>
      <c r="AH22" s="186" t="str">
        <f>O131</f>
        <v>S2E</v>
      </c>
      <c r="AI22" s="186"/>
      <c r="AJ22" s="186"/>
      <c r="AK22" s="186"/>
      <c r="AL22" s="186"/>
      <c r="AM22" s="200"/>
    </row>
    <row r="23" s="5" customFormat="1" ht="25" customHeight="1" spans="1:39">
      <c r="A23" s="185"/>
      <c r="B23" s="186"/>
      <c r="C23" s="186"/>
      <c r="D23" s="186"/>
      <c r="E23" s="186"/>
      <c r="F23" s="186"/>
      <c r="G23" s="186"/>
      <c r="H23" s="186"/>
      <c r="I23" s="186" t="s">
        <v>118</v>
      </c>
      <c r="J23" s="186" t="s">
        <v>119</v>
      </c>
      <c r="K23" s="186" t="str">
        <f>I6</f>
        <v>生产调度岗</v>
      </c>
      <c r="L23" s="186" t="str">
        <f>J6</f>
        <v>D</v>
      </c>
      <c r="M23" s="186"/>
      <c r="N23" s="186"/>
      <c r="O23" s="186"/>
      <c r="P23" s="186"/>
      <c r="Q23" s="186"/>
      <c r="R23" s="186" t="s">
        <v>120</v>
      </c>
      <c r="S23" s="186" t="s">
        <v>121</v>
      </c>
      <c r="T23" s="186" t="str">
        <f>C6</f>
        <v>施工技术管理岗</v>
      </c>
      <c r="U23" s="186" t="str">
        <f>D6</f>
        <v>A</v>
      </c>
      <c r="V23" s="186"/>
      <c r="W23" s="186"/>
      <c r="X23" s="186"/>
      <c r="Y23" s="186"/>
      <c r="Z23" s="186"/>
      <c r="AA23" s="186"/>
      <c r="AB23" s="186"/>
      <c r="AC23" s="186" t="s">
        <v>122</v>
      </c>
      <c r="AD23" s="186" t="s">
        <v>123</v>
      </c>
      <c r="AE23" s="186" t="s">
        <v>124</v>
      </c>
      <c r="AF23" s="186" t="s">
        <v>125</v>
      </c>
      <c r="AG23" s="201" t="str">
        <f>C6</f>
        <v>施工技术管理岗</v>
      </c>
      <c r="AH23" s="201" t="str">
        <f>S164</f>
        <v>S2E414</v>
      </c>
      <c r="AI23" s="186"/>
      <c r="AJ23" s="186"/>
      <c r="AK23" s="186"/>
      <c r="AL23" s="186"/>
      <c r="AM23" s="200"/>
    </row>
    <row r="24" s="5" customFormat="1" ht="25" customHeight="1" spans="1:39">
      <c r="A24" s="185"/>
      <c r="B24" s="186"/>
      <c r="C24" s="186"/>
      <c r="D24" s="186"/>
      <c r="E24" s="186" t="s">
        <v>126</v>
      </c>
      <c r="F24" s="186" t="s">
        <v>127</v>
      </c>
      <c r="G24" s="186" t="str">
        <f>C6</f>
        <v>施工技术管理岗</v>
      </c>
      <c r="H24" s="186" t="str">
        <f>D6</f>
        <v>A</v>
      </c>
      <c r="I24" s="186"/>
      <c r="J24" s="186"/>
      <c r="K24" s="186"/>
      <c r="L24" s="186"/>
      <c r="M24" s="186"/>
      <c r="N24" s="186"/>
      <c r="O24" s="186"/>
      <c r="P24" s="186" t="s">
        <v>128</v>
      </c>
      <c r="Q24" s="186" t="s">
        <v>129</v>
      </c>
      <c r="R24" s="187" t="s">
        <v>130</v>
      </c>
      <c r="S24" s="186" t="s">
        <v>131</v>
      </c>
      <c r="T24" s="186" t="str">
        <f>I6</f>
        <v>生产调度岗</v>
      </c>
      <c r="U24" s="186" t="str">
        <f>J6</f>
        <v>D</v>
      </c>
      <c r="V24" s="186"/>
      <c r="W24" s="186"/>
      <c r="X24" s="186"/>
      <c r="Y24" s="186"/>
      <c r="Z24" s="186"/>
      <c r="AA24" s="186"/>
      <c r="AB24" s="186"/>
      <c r="AC24" s="186"/>
      <c r="AD24" s="186"/>
      <c r="AE24" s="186" t="s">
        <v>132</v>
      </c>
      <c r="AF24" s="186" t="s">
        <v>133</v>
      </c>
      <c r="AG24" s="186" t="str">
        <f>C6</f>
        <v>施工技术管理岗</v>
      </c>
      <c r="AH24" s="186" t="str">
        <f>D6</f>
        <v>A</v>
      </c>
      <c r="AI24" s="186"/>
      <c r="AJ24" s="186"/>
      <c r="AK24" s="186"/>
      <c r="AL24" s="186"/>
      <c r="AM24" s="200"/>
    </row>
    <row r="25" customFormat="1" ht="25" customHeight="1" spans="1:39">
      <c r="A25" s="185"/>
      <c r="B25" s="186"/>
      <c r="C25" s="186"/>
      <c r="D25" s="186"/>
      <c r="E25" s="186" t="s">
        <v>134</v>
      </c>
      <c r="F25" s="186" t="s">
        <v>135</v>
      </c>
      <c r="G25" s="186" t="str">
        <f>C6</f>
        <v>施工技术管理岗</v>
      </c>
      <c r="H25" s="186" t="str">
        <f>D6</f>
        <v>A</v>
      </c>
      <c r="I25" s="186"/>
      <c r="J25" s="186"/>
      <c r="K25" s="186"/>
      <c r="L25" s="186"/>
      <c r="M25" s="186"/>
      <c r="N25" s="186"/>
      <c r="O25" s="186"/>
      <c r="P25" s="186"/>
      <c r="Q25" s="186"/>
      <c r="R25" s="187" t="s">
        <v>136</v>
      </c>
      <c r="S25" s="186" t="s">
        <v>137</v>
      </c>
      <c r="T25" s="187" t="str">
        <f>I6</f>
        <v>生产调度岗</v>
      </c>
      <c r="U25" s="187" t="str">
        <f>D6</f>
        <v>A</v>
      </c>
      <c r="V25" s="186"/>
      <c r="W25" s="186"/>
      <c r="X25" s="186"/>
      <c r="Y25" s="186"/>
      <c r="Z25" s="186"/>
      <c r="AA25" s="186"/>
      <c r="AB25" s="186"/>
      <c r="AC25" s="186"/>
      <c r="AD25" s="186"/>
      <c r="AE25" s="186" t="s">
        <v>138</v>
      </c>
      <c r="AF25" s="186" t="s">
        <v>139</v>
      </c>
      <c r="AG25" s="201" t="str">
        <f>M7</f>
        <v>项目部全体</v>
      </c>
      <c r="AH25" s="186" t="str">
        <f>AD13</f>
        <v>S3A1</v>
      </c>
      <c r="AI25" s="186"/>
      <c r="AJ25" s="186"/>
      <c r="AK25" s="186"/>
      <c r="AL25" s="186"/>
      <c r="AM25" s="200"/>
    </row>
    <row r="26" ht="25" customHeight="1" spans="1:39">
      <c r="A26" s="185"/>
      <c r="B26" s="186"/>
      <c r="C26" s="186" t="s">
        <v>140</v>
      </c>
      <c r="D26" s="186" t="s">
        <v>141</v>
      </c>
      <c r="E26" s="186" t="s">
        <v>142</v>
      </c>
      <c r="F26" s="186" t="s">
        <v>143</v>
      </c>
      <c r="G26" s="186" t="str">
        <f>C7</f>
        <v>业主/项目公司</v>
      </c>
      <c r="H26" s="186" t="str">
        <f>D7</f>
        <v>X</v>
      </c>
      <c r="I26" s="186" t="s">
        <v>144</v>
      </c>
      <c r="J26" s="187" t="s">
        <v>145</v>
      </c>
      <c r="K26" s="186" t="str">
        <f>C6</f>
        <v>施工技术管理岗</v>
      </c>
      <c r="L26" s="187" t="str">
        <f>D6</f>
        <v>A</v>
      </c>
      <c r="M26" s="186"/>
      <c r="N26" s="186"/>
      <c r="O26" s="186"/>
      <c r="P26" s="186"/>
      <c r="Q26" s="186"/>
      <c r="R26" s="187" t="s">
        <v>146</v>
      </c>
      <c r="S26" s="186" t="s">
        <v>147</v>
      </c>
      <c r="T26" s="187" t="str">
        <f>Q6</f>
        <v>设备管理岗</v>
      </c>
      <c r="U26" s="187" t="str">
        <f>R6</f>
        <v>H</v>
      </c>
      <c r="V26" s="186"/>
      <c r="W26" s="186"/>
      <c r="X26" s="186"/>
      <c r="Y26" s="186"/>
      <c r="Z26" s="186"/>
      <c r="AA26" s="186"/>
      <c r="AB26" s="186"/>
      <c r="AC26" s="186"/>
      <c r="AD26" s="186"/>
      <c r="AE26" s="186" t="s">
        <v>148</v>
      </c>
      <c r="AF26" s="186" t="s">
        <v>149</v>
      </c>
      <c r="AG26" s="186" t="str">
        <f>C6</f>
        <v>施工技术管理岗</v>
      </c>
      <c r="AH26" s="186" t="str">
        <f>AF24</f>
        <v>S3A212</v>
      </c>
      <c r="AI26" s="186"/>
      <c r="AJ26" s="186"/>
      <c r="AK26" s="186"/>
      <c r="AL26" s="186"/>
      <c r="AM26" s="200"/>
    </row>
    <row r="27" ht="25" customHeight="1" spans="1:39">
      <c r="A27" s="185"/>
      <c r="B27" s="186"/>
      <c r="C27" s="186"/>
      <c r="D27" s="186"/>
      <c r="E27" s="186"/>
      <c r="F27" s="186"/>
      <c r="G27" s="186"/>
      <c r="H27" s="186"/>
      <c r="I27" s="186" t="s">
        <v>150</v>
      </c>
      <c r="J27" s="187" t="s">
        <v>151</v>
      </c>
      <c r="K27" s="186" t="str">
        <f>G7</f>
        <v>上级公司</v>
      </c>
      <c r="L27" s="186" t="str">
        <f>H7</f>
        <v>Z</v>
      </c>
      <c r="M27" s="186"/>
      <c r="N27" s="186"/>
      <c r="O27" s="186"/>
      <c r="P27" s="186"/>
      <c r="Q27" s="186"/>
      <c r="R27" s="187" t="s">
        <v>152</v>
      </c>
      <c r="S27" s="186" t="s">
        <v>153</v>
      </c>
      <c r="T27" s="187" t="str">
        <f>O6</f>
        <v>物资管理岗</v>
      </c>
      <c r="U27" s="187" t="str">
        <f>P6</f>
        <v>G</v>
      </c>
      <c r="V27" s="187"/>
      <c r="W27" s="186"/>
      <c r="X27" s="186"/>
      <c r="Y27" s="186"/>
      <c r="Z27" s="186"/>
      <c r="AA27" s="186"/>
      <c r="AB27" s="186"/>
      <c r="AC27" s="186"/>
      <c r="AD27" s="186"/>
      <c r="AE27" s="186" t="s">
        <v>154</v>
      </c>
      <c r="AF27" s="186" t="s">
        <v>155</v>
      </c>
      <c r="AG27" s="186" t="str">
        <f>C6</f>
        <v>施工技术管理岗</v>
      </c>
      <c r="AH27" s="186" t="str">
        <f>D26</f>
        <v>S1A2</v>
      </c>
      <c r="AI27" s="186"/>
      <c r="AJ27" s="186"/>
      <c r="AK27" s="186"/>
      <c r="AL27" s="186"/>
      <c r="AM27" s="200"/>
    </row>
    <row r="28" ht="25" customHeight="1" spans="1:39">
      <c r="A28" s="185"/>
      <c r="B28" s="186"/>
      <c r="C28" s="186"/>
      <c r="D28" s="186"/>
      <c r="E28" s="186"/>
      <c r="F28" s="186"/>
      <c r="G28" s="186"/>
      <c r="H28" s="186"/>
      <c r="I28" s="186" t="s">
        <v>142</v>
      </c>
      <c r="J28" s="187" t="s">
        <v>156</v>
      </c>
      <c r="K28" s="186" t="str">
        <f>C7</f>
        <v>业主/项目公司</v>
      </c>
      <c r="L28" s="186" t="str">
        <f>D7</f>
        <v>X</v>
      </c>
      <c r="M28" s="186"/>
      <c r="N28" s="186"/>
      <c r="O28" s="186"/>
      <c r="P28" s="186"/>
      <c r="Q28" s="186"/>
      <c r="R28" s="187" t="s">
        <v>157</v>
      </c>
      <c r="S28" s="186" t="s">
        <v>158</v>
      </c>
      <c r="T28" s="187" t="str">
        <f>M6</f>
        <v>安全管理岗</v>
      </c>
      <c r="U28" s="187" t="str">
        <f>N6</f>
        <v>F</v>
      </c>
      <c r="V28" s="186"/>
      <c r="W28" s="186"/>
      <c r="X28" s="186"/>
      <c r="Y28" s="186"/>
      <c r="Z28" s="186"/>
      <c r="AA28" s="186"/>
      <c r="AB28" s="186"/>
      <c r="AC28" s="186"/>
      <c r="AD28" s="186"/>
      <c r="AE28" s="186" t="s">
        <v>159</v>
      </c>
      <c r="AF28" s="186" t="s">
        <v>160</v>
      </c>
      <c r="AG28" s="186" t="str">
        <f>C6</f>
        <v>施工技术管理岗</v>
      </c>
      <c r="AH28" s="186" t="str">
        <f>D26</f>
        <v>S1A2</v>
      </c>
      <c r="AI28" s="186"/>
      <c r="AJ28" s="186"/>
      <c r="AK28" s="186"/>
      <c r="AL28" s="186"/>
      <c r="AM28" s="200"/>
    </row>
    <row r="29" ht="25" customHeight="1" spans="1:39">
      <c r="A29" s="185"/>
      <c r="B29" s="186"/>
      <c r="C29" s="186"/>
      <c r="D29" s="186"/>
      <c r="E29" s="186" t="s">
        <v>79</v>
      </c>
      <c r="F29" s="186" t="s">
        <v>161</v>
      </c>
      <c r="G29" s="186" t="str">
        <f>C6</f>
        <v>施工技术管理岗</v>
      </c>
      <c r="H29" s="186" t="str">
        <f>D6</f>
        <v>A</v>
      </c>
      <c r="I29" s="186" t="s">
        <v>162</v>
      </c>
      <c r="J29" s="186" t="s">
        <v>163</v>
      </c>
      <c r="K29" s="186" t="str">
        <f>G7</f>
        <v>上级公司</v>
      </c>
      <c r="L29" s="186" t="str">
        <f>H7</f>
        <v>Z</v>
      </c>
      <c r="M29" s="186"/>
      <c r="N29" s="186"/>
      <c r="O29" s="186"/>
      <c r="P29" s="186"/>
      <c r="Q29" s="186"/>
      <c r="R29" s="186" t="s">
        <v>164</v>
      </c>
      <c r="S29" s="186" t="s">
        <v>165</v>
      </c>
      <c r="T29" s="187" t="str">
        <f>K6</f>
        <v>质量管理岗</v>
      </c>
      <c r="U29" s="187" t="str">
        <f>L6</f>
        <v>E</v>
      </c>
      <c r="V29" s="186"/>
      <c r="W29" s="186"/>
      <c r="X29" s="186"/>
      <c r="Y29" s="186"/>
      <c r="Z29" s="186"/>
      <c r="AA29" s="186"/>
      <c r="AB29" s="186"/>
      <c r="AC29" s="186"/>
      <c r="AD29" s="186"/>
      <c r="AE29" s="186" t="s">
        <v>166</v>
      </c>
      <c r="AF29" s="186" t="s">
        <v>167</v>
      </c>
      <c r="AG29" s="186" t="str">
        <f>C6</f>
        <v>施工技术管理岗</v>
      </c>
      <c r="AH29" s="186" t="str">
        <f>S45</f>
        <v>S2A324</v>
      </c>
      <c r="AI29" s="186"/>
      <c r="AJ29" s="186"/>
      <c r="AK29" s="186"/>
      <c r="AL29" s="186"/>
      <c r="AM29" s="200"/>
    </row>
    <row r="30" ht="25" customHeight="1" spans="1:39">
      <c r="A30" s="185"/>
      <c r="B30" s="186"/>
      <c r="C30" s="186"/>
      <c r="D30" s="186"/>
      <c r="E30" s="186"/>
      <c r="F30" s="186"/>
      <c r="G30" s="186"/>
      <c r="H30" s="186"/>
      <c r="I30" s="186" t="s">
        <v>168</v>
      </c>
      <c r="J30" s="186" t="s">
        <v>169</v>
      </c>
      <c r="K30" s="186" t="str">
        <f>C6</f>
        <v>施工技术管理岗</v>
      </c>
      <c r="L30" s="186" t="str">
        <f>D6</f>
        <v>A</v>
      </c>
      <c r="M30" s="186"/>
      <c r="N30" s="186"/>
      <c r="O30" s="186"/>
      <c r="P30" s="188" t="s">
        <v>170</v>
      </c>
      <c r="Q30" s="188" t="s">
        <v>171</v>
      </c>
      <c r="R30" s="188" t="s">
        <v>172</v>
      </c>
      <c r="S30" s="187"/>
      <c r="T30" s="188" t="str">
        <f>C6</f>
        <v>施工技术管理岗</v>
      </c>
      <c r="U30" s="188" t="str">
        <f>F86</f>
        <v>S1A511</v>
      </c>
      <c r="V30" s="186"/>
      <c r="W30" s="186"/>
      <c r="X30" s="186"/>
      <c r="Y30" s="186"/>
      <c r="Z30" s="186"/>
      <c r="AA30" s="186"/>
      <c r="AB30" s="186"/>
      <c r="AC30" s="186"/>
      <c r="AD30" s="186"/>
      <c r="AE30" s="186" t="s">
        <v>173</v>
      </c>
      <c r="AF30" s="186"/>
      <c r="AG30" s="186" t="str">
        <f>G6</f>
        <v>试验岗</v>
      </c>
      <c r="AH30" s="186" t="str">
        <f>O96</f>
        <v>S2C</v>
      </c>
      <c r="AI30" s="186"/>
      <c r="AJ30" s="186"/>
      <c r="AK30" s="186"/>
      <c r="AL30" s="186"/>
      <c r="AM30" s="200"/>
    </row>
    <row r="31" ht="25" customHeight="1" spans="1:39">
      <c r="A31" s="185"/>
      <c r="B31" s="186"/>
      <c r="C31" s="186"/>
      <c r="D31" s="186"/>
      <c r="E31" s="186" t="s">
        <v>174</v>
      </c>
      <c r="F31" s="186" t="s">
        <v>175</v>
      </c>
      <c r="G31" s="186" t="str">
        <f>C6</f>
        <v>施工技术管理岗</v>
      </c>
      <c r="H31" s="186" t="str">
        <f>D6</f>
        <v>A</v>
      </c>
      <c r="I31" s="186" t="s">
        <v>176</v>
      </c>
      <c r="J31" s="186" t="s">
        <v>177</v>
      </c>
      <c r="K31" s="186" t="str">
        <f>C7</f>
        <v>业主/项目公司</v>
      </c>
      <c r="L31" s="186" t="str">
        <f>D7</f>
        <v>X</v>
      </c>
      <c r="M31" s="186"/>
      <c r="N31" s="186"/>
      <c r="O31" s="186"/>
      <c r="P31" s="188"/>
      <c r="Q31" s="188"/>
      <c r="R31" s="188" t="s">
        <v>178</v>
      </c>
      <c r="S31" s="188"/>
      <c r="T31" s="188" t="str">
        <f>C6</f>
        <v>施工技术管理岗</v>
      </c>
      <c r="U31" s="188" t="str">
        <f>D26</f>
        <v>S1A2</v>
      </c>
      <c r="V31" s="186"/>
      <c r="W31" s="186"/>
      <c r="X31" s="186"/>
      <c r="Y31" s="186"/>
      <c r="Z31" s="186"/>
      <c r="AA31" s="186"/>
      <c r="AB31" s="186"/>
      <c r="AC31" s="186"/>
      <c r="AD31" s="186"/>
      <c r="AE31" s="186" t="s">
        <v>179</v>
      </c>
      <c r="AF31" s="186"/>
      <c r="AG31" s="186" t="str">
        <f>E6</f>
        <v>测量岗</v>
      </c>
      <c r="AH31" s="186" t="str">
        <f>AD115</f>
        <v>S3B1</v>
      </c>
      <c r="AI31" s="186"/>
      <c r="AJ31" s="186"/>
      <c r="AK31" s="186"/>
      <c r="AL31" s="186"/>
      <c r="AM31" s="200"/>
    </row>
    <row r="32" ht="25" customHeight="1" spans="1:39">
      <c r="A32" s="185"/>
      <c r="B32" s="186"/>
      <c r="C32" s="186"/>
      <c r="D32" s="186"/>
      <c r="E32" s="186"/>
      <c r="F32" s="186"/>
      <c r="G32" s="186"/>
      <c r="H32" s="186"/>
      <c r="I32" s="186" t="s">
        <v>180</v>
      </c>
      <c r="J32" s="186" t="s">
        <v>181</v>
      </c>
      <c r="K32" s="186" t="str">
        <f>C7</f>
        <v>业主/项目公司</v>
      </c>
      <c r="L32" s="186" t="str">
        <f>D7</f>
        <v>X</v>
      </c>
      <c r="M32" s="186"/>
      <c r="N32" s="186"/>
      <c r="O32" s="186"/>
      <c r="P32" s="188"/>
      <c r="Q32" s="188"/>
      <c r="R32" s="188" t="s">
        <v>182</v>
      </c>
      <c r="S32" s="189" t="s">
        <v>183</v>
      </c>
      <c r="T32" s="188" t="str">
        <f>C6</f>
        <v>施工技术管理岗</v>
      </c>
      <c r="U32" s="188" t="str">
        <f>F72</f>
        <v>S1A413</v>
      </c>
      <c r="V32" s="186"/>
      <c r="W32" s="186"/>
      <c r="X32" s="186"/>
      <c r="Y32" s="186"/>
      <c r="Z32" s="186"/>
      <c r="AA32" s="186"/>
      <c r="AB32" s="186"/>
      <c r="AC32" s="186"/>
      <c r="AD32" s="186"/>
      <c r="AE32" s="186" t="s">
        <v>184</v>
      </c>
      <c r="AF32" s="186"/>
      <c r="AG32" s="201" t="str">
        <f>C6</f>
        <v>施工技术管理岗</v>
      </c>
      <c r="AH32" s="186" t="str">
        <f>S56</f>
        <v>S2A411</v>
      </c>
      <c r="AI32" s="186"/>
      <c r="AJ32" s="186"/>
      <c r="AK32" s="186"/>
      <c r="AL32" s="186"/>
      <c r="AM32" s="200"/>
    </row>
    <row r="33" ht="25" customHeight="1" spans="1:39">
      <c r="A33" s="185"/>
      <c r="B33" s="186"/>
      <c r="C33" s="186"/>
      <c r="D33" s="186"/>
      <c r="E33" s="186"/>
      <c r="F33" s="186"/>
      <c r="G33" s="186"/>
      <c r="H33" s="186"/>
      <c r="I33" s="186" t="s">
        <v>185</v>
      </c>
      <c r="J33" s="186" t="s">
        <v>186</v>
      </c>
      <c r="K33" s="186" t="str">
        <f>C7</f>
        <v>业主/项目公司</v>
      </c>
      <c r="L33" s="186" t="str">
        <f>D7</f>
        <v>X</v>
      </c>
      <c r="M33" s="186"/>
      <c r="N33" s="186"/>
      <c r="O33" s="186"/>
      <c r="P33" s="188"/>
      <c r="Q33" s="188"/>
      <c r="R33" s="188" t="s">
        <v>187</v>
      </c>
      <c r="S33" s="189" t="s">
        <v>188</v>
      </c>
      <c r="T33" s="188" t="str">
        <f>K6</f>
        <v>质量管理岗</v>
      </c>
      <c r="U33" s="188" t="str">
        <f>F55</f>
        <v>S1A320</v>
      </c>
      <c r="V33" s="186"/>
      <c r="W33" s="186"/>
      <c r="X33" s="186"/>
      <c r="Y33" s="186"/>
      <c r="Z33" s="186"/>
      <c r="AA33" s="186"/>
      <c r="AB33" s="186"/>
      <c r="AC33" s="186"/>
      <c r="AD33" s="186"/>
      <c r="AE33" s="186" t="s">
        <v>114</v>
      </c>
      <c r="AF33" s="186"/>
      <c r="AG33" s="186" t="s">
        <v>3</v>
      </c>
      <c r="AH33" s="186" t="str">
        <f>Q59</f>
        <v>S2A5</v>
      </c>
      <c r="AI33" s="186"/>
      <c r="AJ33" s="186"/>
      <c r="AK33" s="186"/>
      <c r="AL33" s="186"/>
      <c r="AM33" s="200"/>
    </row>
    <row r="34" ht="25" customHeight="1" spans="1:39">
      <c r="A34" s="185"/>
      <c r="B34" s="186"/>
      <c r="C34" s="186"/>
      <c r="D34" s="186"/>
      <c r="E34" s="186" t="s">
        <v>189</v>
      </c>
      <c r="F34" s="186" t="s">
        <v>190</v>
      </c>
      <c r="G34" s="186" t="str">
        <f>C6</f>
        <v>施工技术管理岗</v>
      </c>
      <c r="H34" s="186" t="str">
        <f>D6</f>
        <v>A</v>
      </c>
      <c r="I34" s="186" t="s">
        <v>191</v>
      </c>
      <c r="J34" s="186" t="s">
        <v>192</v>
      </c>
      <c r="K34" s="186" t="str">
        <f>C7</f>
        <v>业主/项目公司</v>
      </c>
      <c r="L34" s="186" t="str">
        <f>D7</f>
        <v>X</v>
      </c>
      <c r="M34" s="186"/>
      <c r="N34" s="186"/>
      <c r="O34" s="186"/>
      <c r="P34" s="188"/>
      <c r="Q34" s="188"/>
      <c r="R34" s="188" t="s">
        <v>193</v>
      </c>
      <c r="S34" s="189" t="s">
        <v>194</v>
      </c>
      <c r="T34" s="188" t="str">
        <f>C6</f>
        <v>施工技术管理岗</v>
      </c>
      <c r="U34" s="188" t="str">
        <f>D64</f>
        <v>S1A4</v>
      </c>
      <c r="V34" s="186"/>
      <c r="W34" s="186"/>
      <c r="X34" s="186"/>
      <c r="Y34" s="186"/>
      <c r="Z34" s="186"/>
      <c r="AA34" s="186"/>
      <c r="AB34" s="186"/>
      <c r="AC34" s="186"/>
      <c r="AD34" s="186"/>
      <c r="AE34" s="186" t="s">
        <v>195</v>
      </c>
      <c r="AF34" s="186"/>
      <c r="AG34" s="186" t="s">
        <v>3</v>
      </c>
      <c r="AH34" s="186" t="str">
        <f>S34</f>
        <v>S2A313</v>
      </c>
      <c r="AI34" s="186"/>
      <c r="AJ34" s="186"/>
      <c r="AK34" s="186"/>
      <c r="AL34" s="186"/>
      <c r="AM34" s="200"/>
    </row>
    <row r="35" ht="25" customHeight="1" spans="1:39">
      <c r="A35" s="185"/>
      <c r="B35" s="186"/>
      <c r="C35" s="186"/>
      <c r="D35" s="186"/>
      <c r="E35" s="186"/>
      <c r="F35" s="186"/>
      <c r="G35" s="186"/>
      <c r="H35" s="186"/>
      <c r="I35" s="186" t="s">
        <v>196</v>
      </c>
      <c r="J35" s="186" t="s">
        <v>197</v>
      </c>
      <c r="K35" s="186" t="str">
        <f>C7</f>
        <v>业主/项目公司</v>
      </c>
      <c r="L35" s="186" t="str">
        <f>D7</f>
        <v>X</v>
      </c>
      <c r="M35" s="186"/>
      <c r="N35" s="186"/>
      <c r="O35" s="186"/>
      <c r="P35" s="188"/>
      <c r="Q35" s="188"/>
      <c r="R35" s="188" t="s">
        <v>198</v>
      </c>
      <c r="S35" s="189" t="s">
        <v>199</v>
      </c>
      <c r="T35" s="188" t="str">
        <f>C6</f>
        <v>施工技术管理岗</v>
      </c>
      <c r="U35" s="188" t="str">
        <f>Q13</f>
        <v>S2A1</v>
      </c>
      <c r="V35" s="186"/>
      <c r="W35" s="187"/>
      <c r="X35" s="186"/>
      <c r="Y35" s="186"/>
      <c r="Z35" s="186"/>
      <c r="AA35" s="186"/>
      <c r="AB35" s="186"/>
      <c r="AC35" s="186"/>
      <c r="AD35" s="186"/>
      <c r="AE35" s="186" t="s">
        <v>166</v>
      </c>
      <c r="AF35" s="186"/>
      <c r="AG35" s="186" t="s">
        <v>200</v>
      </c>
      <c r="AH35" s="186" t="str">
        <f>S45</f>
        <v>S2A324</v>
      </c>
      <c r="AI35" s="186"/>
      <c r="AJ35" s="186"/>
      <c r="AK35" s="186"/>
      <c r="AL35" s="186"/>
      <c r="AM35" s="200"/>
    </row>
    <row r="36" ht="25" customHeight="1" spans="1:39">
      <c r="A36" s="185"/>
      <c r="B36" s="186"/>
      <c r="C36" s="186"/>
      <c r="D36" s="186"/>
      <c r="E36" s="186"/>
      <c r="F36" s="186"/>
      <c r="G36" s="186"/>
      <c r="H36" s="186"/>
      <c r="I36" s="186" t="s">
        <v>201</v>
      </c>
      <c r="J36" s="186" t="s">
        <v>202</v>
      </c>
      <c r="K36" s="186" t="str">
        <f>C7</f>
        <v>业主/项目公司</v>
      </c>
      <c r="L36" s="186" t="str">
        <f>D7</f>
        <v>X</v>
      </c>
      <c r="M36" s="186"/>
      <c r="N36" s="186"/>
      <c r="O36" s="186"/>
      <c r="P36" s="188"/>
      <c r="Q36" s="188"/>
      <c r="R36" s="188" t="s">
        <v>203</v>
      </c>
      <c r="S36" s="189" t="s">
        <v>204</v>
      </c>
      <c r="T36" s="188" t="str">
        <f>C6</f>
        <v>施工技术管理岗</v>
      </c>
      <c r="U36" s="188" t="str">
        <f>D6</f>
        <v>A</v>
      </c>
      <c r="V36" s="186"/>
      <c r="W36" s="187"/>
      <c r="X36" s="186"/>
      <c r="Y36" s="186"/>
      <c r="Z36" s="186"/>
      <c r="AA36" s="186"/>
      <c r="AB36" s="186"/>
      <c r="AC36" s="186"/>
      <c r="AD36" s="186"/>
      <c r="AE36" s="186" t="s">
        <v>205</v>
      </c>
      <c r="AF36" s="186"/>
      <c r="AG36" s="186" t="s">
        <v>19</v>
      </c>
      <c r="AH36" s="186" t="str">
        <f>D13</f>
        <v>S1A1</v>
      </c>
      <c r="AI36" s="186"/>
      <c r="AJ36" s="186"/>
      <c r="AK36" s="186"/>
      <c r="AL36" s="186"/>
      <c r="AM36" s="200"/>
    </row>
    <row r="37" ht="25" customHeight="1" spans="1:39">
      <c r="A37" s="185"/>
      <c r="B37" s="186"/>
      <c r="C37" s="186"/>
      <c r="D37" s="186"/>
      <c r="E37" s="186"/>
      <c r="F37" s="186"/>
      <c r="G37" s="186"/>
      <c r="H37" s="186"/>
      <c r="I37" s="186" t="s">
        <v>206</v>
      </c>
      <c r="J37" s="186" t="s">
        <v>207</v>
      </c>
      <c r="K37" s="186" t="str">
        <f>C7</f>
        <v>业主/项目公司</v>
      </c>
      <c r="L37" s="186" t="str">
        <f>D7</f>
        <v>X</v>
      </c>
      <c r="M37" s="186"/>
      <c r="N37" s="186"/>
      <c r="O37" s="186"/>
      <c r="P37" s="188"/>
      <c r="Q37" s="188"/>
      <c r="R37" s="188" t="s">
        <v>208</v>
      </c>
      <c r="S37" s="189" t="s">
        <v>209</v>
      </c>
      <c r="T37" s="188" t="str">
        <f>C6</f>
        <v>施工技术管理岗</v>
      </c>
      <c r="U37" s="188" t="str">
        <f>D6</f>
        <v>A</v>
      </c>
      <c r="V37" s="186"/>
      <c r="W37" s="187"/>
      <c r="X37" s="187"/>
      <c r="Y37" s="187"/>
      <c r="Z37" s="186"/>
      <c r="AA37" s="186"/>
      <c r="AB37" s="186"/>
      <c r="AC37" s="186"/>
      <c r="AD37" s="186"/>
      <c r="AE37" s="186" t="s">
        <v>210</v>
      </c>
      <c r="AF37" s="186"/>
      <c r="AG37" s="186" t="str">
        <f>M7</f>
        <v>项目部全体</v>
      </c>
      <c r="AH37" s="186" t="str">
        <f>N7</f>
        <v>W</v>
      </c>
      <c r="AI37" s="186"/>
      <c r="AJ37" s="186"/>
      <c r="AK37" s="186"/>
      <c r="AL37" s="186"/>
      <c r="AM37" s="200"/>
    </row>
    <row r="38" ht="25" customHeight="1" spans="1:39">
      <c r="A38" s="185"/>
      <c r="B38" s="186"/>
      <c r="C38" s="186"/>
      <c r="D38" s="186"/>
      <c r="E38" s="186"/>
      <c r="F38" s="186"/>
      <c r="G38" s="186"/>
      <c r="H38" s="186"/>
      <c r="I38" s="186" t="s">
        <v>211</v>
      </c>
      <c r="J38" s="186" t="s">
        <v>212</v>
      </c>
      <c r="K38" s="186" t="str">
        <f>C7</f>
        <v>业主/项目公司</v>
      </c>
      <c r="L38" s="186" t="str">
        <f>D7</f>
        <v>X</v>
      </c>
      <c r="M38" s="186"/>
      <c r="N38" s="186"/>
      <c r="O38" s="186"/>
      <c r="P38" s="188"/>
      <c r="Q38" s="188"/>
      <c r="R38" s="188" t="s">
        <v>213</v>
      </c>
      <c r="S38" s="189" t="s">
        <v>214</v>
      </c>
      <c r="T38" s="188" t="str">
        <f>C6</f>
        <v>施工技术管理岗</v>
      </c>
      <c r="U38" s="188" t="str">
        <f>F74</f>
        <v>S1A415</v>
      </c>
      <c r="V38" s="186"/>
      <c r="W38" s="186"/>
      <c r="X38" s="186"/>
      <c r="Y38" s="186"/>
      <c r="Z38" s="186"/>
      <c r="AA38" s="194"/>
      <c r="AB38" s="194"/>
      <c r="AC38" s="194"/>
      <c r="AD38" s="194"/>
      <c r="AE38" s="186"/>
      <c r="AF38" s="186"/>
      <c r="AG38" s="186"/>
      <c r="AH38" s="186"/>
      <c r="AI38" s="186"/>
      <c r="AJ38" s="186"/>
      <c r="AK38" s="186"/>
      <c r="AL38" s="186"/>
      <c r="AM38" s="200"/>
    </row>
    <row r="39" ht="25" customHeight="1" spans="1:39">
      <c r="A39" s="185"/>
      <c r="B39" s="186"/>
      <c r="C39" s="186"/>
      <c r="D39" s="186"/>
      <c r="E39" s="186"/>
      <c r="F39" s="186"/>
      <c r="G39" s="186"/>
      <c r="H39" s="186"/>
      <c r="I39" s="186" t="s">
        <v>215</v>
      </c>
      <c r="J39" s="186" t="s">
        <v>216</v>
      </c>
      <c r="K39" s="186" t="str">
        <f>C7</f>
        <v>业主/项目公司</v>
      </c>
      <c r="L39" s="186" t="str">
        <f>D7</f>
        <v>X</v>
      </c>
      <c r="M39" s="186"/>
      <c r="N39" s="186"/>
      <c r="O39" s="186"/>
      <c r="P39" s="188"/>
      <c r="Q39" s="188"/>
      <c r="R39" s="188" t="s">
        <v>217</v>
      </c>
      <c r="S39" s="189" t="s">
        <v>218</v>
      </c>
      <c r="T39" s="188" t="str">
        <f>C6</f>
        <v>施工技术管理岗</v>
      </c>
      <c r="U39" s="188" t="str">
        <f>U18</f>
        <v>S1A414</v>
      </c>
      <c r="V39" s="186"/>
      <c r="W39" s="186"/>
      <c r="X39" s="186"/>
      <c r="Y39" s="186"/>
      <c r="Z39" s="186"/>
      <c r="AA39" s="186"/>
      <c r="AB39" s="186"/>
      <c r="AC39" s="186"/>
      <c r="AD39" s="186"/>
      <c r="AE39" s="186"/>
      <c r="AF39" s="186"/>
      <c r="AG39" s="186"/>
      <c r="AH39" s="186"/>
      <c r="AI39" s="186"/>
      <c r="AJ39" s="186"/>
      <c r="AK39" s="186"/>
      <c r="AL39" s="186"/>
      <c r="AM39" s="200"/>
    </row>
    <row r="40" ht="25" customHeight="1" spans="1:39">
      <c r="A40" s="185"/>
      <c r="B40" s="186"/>
      <c r="C40" s="186"/>
      <c r="D40" s="186"/>
      <c r="E40" s="186"/>
      <c r="F40" s="186"/>
      <c r="G40" s="186"/>
      <c r="H40" s="186"/>
      <c r="I40" s="186" t="s">
        <v>219</v>
      </c>
      <c r="J40" s="186" t="s">
        <v>220</v>
      </c>
      <c r="K40" s="186" t="str">
        <f>C6</f>
        <v>施工技术管理岗</v>
      </c>
      <c r="L40" s="186" t="str">
        <f>D6</f>
        <v>A</v>
      </c>
      <c r="M40" s="186"/>
      <c r="N40" s="186"/>
      <c r="O40" s="186"/>
      <c r="P40" s="188"/>
      <c r="Q40" s="188"/>
      <c r="R40" s="186" t="s">
        <v>95</v>
      </c>
      <c r="S40" s="189" t="s">
        <v>221</v>
      </c>
      <c r="T40" s="187" t="str">
        <f>C6</f>
        <v>施工技术管理岗</v>
      </c>
      <c r="U40" s="187" t="str">
        <f>F73</f>
        <v>S1A414</v>
      </c>
      <c r="V40" s="186"/>
      <c r="W40" s="186"/>
      <c r="X40" s="186"/>
      <c r="Y40" s="186"/>
      <c r="Z40" s="186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6"/>
      <c r="AL40" s="186"/>
      <c r="AM40" s="200"/>
    </row>
    <row r="41" ht="25" customHeight="1" spans="1:39">
      <c r="A41" s="185"/>
      <c r="B41" s="186"/>
      <c r="C41" s="186" t="s">
        <v>222</v>
      </c>
      <c r="D41" s="186" t="s">
        <v>223</v>
      </c>
      <c r="E41" s="186" t="s">
        <v>63</v>
      </c>
      <c r="F41" s="186"/>
      <c r="G41" s="186" t="str">
        <f>G13</f>
        <v>上级公司</v>
      </c>
      <c r="H41" s="186" t="str">
        <f>F13</f>
        <v>S1A111</v>
      </c>
      <c r="I41" s="186"/>
      <c r="J41" s="186"/>
      <c r="K41" s="186"/>
      <c r="L41" s="186"/>
      <c r="M41" s="186"/>
      <c r="N41" s="186"/>
      <c r="O41" s="186"/>
      <c r="P41" s="188"/>
      <c r="Q41" s="188"/>
      <c r="R41" s="186" t="s">
        <v>224</v>
      </c>
      <c r="S41" s="189" t="s">
        <v>225</v>
      </c>
      <c r="T41" s="187" t="str">
        <f>C6</f>
        <v>施工技术管理岗</v>
      </c>
      <c r="U41" s="187" t="str">
        <f>F75</f>
        <v>S1A416</v>
      </c>
      <c r="V41" s="186"/>
      <c r="W41" s="186"/>
      <c r="X41" s="186"/>
      <c r="Y41" s="186"/>
      <c r="Z41" s="186"/>
      <c r="AA41" s="186"/>
      <c r="AB41" s="186"/>
      <c r="AC41" s="186"/>
      <c r="AD41" s="186"/>
      <c r="AE41" s="186"/>
      <c r="AF41" s="186"/>
      <c r="AG41" s="186"/>
      <c r="AH41" s="186"/>
      <c r="AI41" s="186"/>
      <c r="AJ41" s="186"/>
      <c r="AK41" s="186"/>
      <c r="AL41" s="186"/>
      <c r="AM41" s="200"/>
    </row>
    <row r="42" ht="25" customHeight="1" spans="1:39">
      <c r="A42" s="185"/>
      <c r="B42" s="186"/>
      <c r="C42" s="186"/>
      <c r="D42" s="186"/>
      <c r="E42" s="186" t="s">
        <v>71</v>
      </c>
      <c r="F42" s="186"/>
      <c r="G42" s="186" t="str">
        <f>G14</f>
        <v>上级公司</v>
      </c>
      <c r="H42" s="186" t="str">
        <f>F14</f>
        <v>S1A112</v>
      </c>
      <c r="I42" s="186"/>
      <c r="J42" s="186"/>
      <c r="K42" s="186"/>
      <c r="L42" s="186"/>
      <c r="M42" s="186"/>
      <c r="N42" s="186"/>
      <c r="O42" s="186"/>
      <c r="P42" s="188"/>
      <c r="Q42" s="188"/>
      <c r="R42" s="188" t="s">
        <v>226</v>
      </c>
      <c r="S42" s="189" t="s">
        <v>227</v>
      </c>
      <c r="T42" s="188" t="str">
        <f>C6</f>
        <v>施工技术管理岗</v>
      </c>
      <c r="U42" s="188" t="str">
        <f>D6</f>
        <v>A</v>
      </c>
      <c r="V42" s="186"/>
      <c r="W42" s="186"/>
      <c r="X42" s="186"/>
      <c r="Y42" s="186"/>
      <c r="Z42" s="186"/>
      <c r="AA42" s="186"/>
      <c r="AB42" s="186"/>
      <c r="AC42" s="186"/>
      <c r="AD42" s="186"/>
      <c r="AE42" s="186"/>
      <c r="AF42" s="186"/>
      <c r="AG42" s="186"/>
      <c r="AH42" s="186"/>
      <c r="AI42" s="186"/>
      <c r="AJ42" s="186"/>
      <c r="AK42" s="186"/>
      <c r="AL42" s="186"/>
      <c r="AM42" s="200"/>
    </row>
    <row r="43" ht="25" customHeight="1" spans="1:39">
      <c r="A43" s="185"/>
      <c r="B43" s="186"/>
      <c r="C43" s="186"/>
      <c r="D43" s="186"/>
      <c r="E43" s="186" t="s">
        <v>74</v>
      </c>
      <c r="F43" s="186" t="s">
        <v>228</v>
      </c>
      <c r="G43" s="186" t="str">
        <f>G15</f>
        <v>上级公司</v>
      </c>
      <c r="H43" s="186" t="str">
        <f>F15</f>
        <v>S1A113</v>
      </c>
      <c r="I43" s="186"/>
      <c r="J43" s="186"/>
      <c r="K43" s="186"/>
      <c r="L43" s="186"/>
      <c r="M43" s="186"/>
      <c r="N43" s="186"/>
      <c r="O43" s="186"/>
      <c r="P43" s="188"/>
      <c r="Q43" s="188"/>
      <c r="R43" s="187" t="s">
        <v>229</v>
      </c>
      <c r="S43" s="189" t="s">
        <v>230</v>
      </c>
      <c r="T43" s="187" t="s">
        <v>3</v>
      </c>
      <c r="U43" s="187" t="str">
        <f>D6</f>
        <v>A</v>
      </c>
      <c r="V43" s="186"/>
      <c r="W43" s="186"/>
      <c r="X43" s="186"/>
      <c r="Y43" s="186"/>
      <c r="Z43" s="186"/>
      <c r="AA43" s="186"/>
      <c r="AB43" s="186"/>
      <c r="AC43" s="186"/>
      <c r="AD43" s="186"/>
      <c r="AE43" s="186"/>
      <c r="AF43" s="186"/>
      <c r="AG43" s="186"/>
      <c r="AH43" s="186"/>
      <c r="AI43" s="186"/>
      <c r="AJ43" s="186"/>
      <c r="AK43" s="186"/>
      <c r="AL43" s="186"/>
      <c r="AM43" s="200"/>
    </row>
    <row r="44" ht="25" customHeight="1" spans="1:39">
      <c r="A44" s="185"/>
      <c r="B44" s="186"/>
      <c r="C44" s="186"/>
      <c r="D44" s="186"/>
      <c r="E44" s="186" t="s">
        <v>142</v>
      </c>
      <c r="F44" s="186"/>
      <c r="G44" s="186" t="str">
        <f>G26</f>
        <v>业主/项目公司</v>
      </c>
      <c r="H44" s="186" t="str">
        <f>F26</f>
        <v>S1A211</v>
      </c>
      <c r="I44" s="186"/>
      <c r="J44" s="186"/>
      <c r="K44" s="186"/>
      <c r="L44" s="186"/>
      <c r="M44" s="186"/>
      <c r="N44" s="186"/>
      <c r="O44" s="186"/>
      <c r="P44" s="188"/>
      <c r="Q44" s="188"/>
      <c r="R44" s="188" t="s">
        <v>231</v>
      </c>
      <c r="S44" s="189" t="s">
        <v>232</v>
      </c>
      <c r="T44" s="188" t="str">
        <f>W6</f>
        <v>资料岗</v>
      </c>
      <c r="U44" s="188" t="str">
        <f>X6</f>
        <v>K</v>
      </c>
      <c r="V44" s="186"/>
      <c r="W44" s="186"/>
      <c r="X44" s="186"/>
      <c r="Y44" s="186"/>
      <c r="Z44" s="186"/>
      <c r="AA44" s="186"/>
      <c r="AB44" s="186"/>
      <c r="AC44" s="186"/>
      <c r="AD44" s="186"/>
      <c r="AE44" s="186"/>
      <c r="AF44" s="186"/>
      <c r="AG44" s="186"/>
      <c r="AH44" s="186"/>
      <c r="AI44" s="186"/>
      <c r="AJ44" s="186"/>
      <c r="AK44" s="186"/>
      <c r="AL44" s="186"/>
      <c r="AM44" s="200"/>
    </row>
    <row r="45" ht="25" customHeight="1" spans="1:39">
      <c r="A45" s="185"/>
      <c r="B45" s="186"/>
      <c r="C45" s="186"/>
      <c r="D45" s="186"/>
      <c r="E45" s="186" t="s">
        <v>61</v>
      </c>
      <c r="F45" s="186"/>
      <c r="G45" s="186" t="str">
        <f>C6</f>
        <v>施工技术管理岗</v>
      </c>
      <c r="H45" s="186" t="str">
        <f>F24</f>
        <v>S1A118</v>
      </c>
      <c r="I45" s="187"/>
      <c r="J45" s="187"/>
      <c r="K45" s="187"/>
      <c r="L45" s="187"/>
      <c r="M45" s="186"/>
      <c r="N45" s="186"/>
      <c r="O45" s="186"/>
      <c r="P45" s="188"/>
      <c r="Q45" s="188"/>
      <c r="R45" s="188" t="s">
        <v>166</v>
      </c>
      <c r="S45" s="189" t="s">
        <v>233</v>
      </c>
      <c r="T45" s="188" t="str">
        <f>C6</f>
        <v>施工技术管理岗</v>
      </c>
      <c r="U45" s="188" t="str">
        <f>D6</f>
        <v>A</v>
      </c>
      <c r="V45" s="186"/>
      <c r="W45" s="186"/>
      <c r="X45" s="186"/>
      <c r="Y45" s="186"/>
      <c r="Z45" s="186"/>
      <c r="AA45" s="186"/>
      <c r="AB45" s="186"/>
      <c r="AC45" s="186"/>
      <c r="AD45" s="186"/>
      <c r="AE45" s="186"/>
      <c r="AF45" s="186"/>
      <c r="AG45" s="186"/>
      <c r="AH45" s="186"/>
      <c r="AI45" s="186"/>
      <c r="AJ45" s="186"/>
      <c r="AK45" s="186"/>
      <c r="AL45" s="186"/>
      <c r="AM45" s="200"/>
    </row>
    <row r="46" ht="25" customHeight="1" spans="1:39">
      <c r="A46" s="185"/>
      <c r="B46" s="186"/>
      <c r="C46" s="186"/>
      <c r="D46" s="186"/>
      <c r="E46" s="186" t="s">
        <v>234</v>
      </c>
      <c r="F46" s="186" t="s">
        <v>235</v>
      </c>
      <c r="G46" s="186" t="str">
        <f>C6</f>
        <v>施工技术管理岗</v>
      </c>
      <c r="H46" s="186" t="str">
        <f>D6</f>
        <v>A</v>
      </c>
      <c r="I46" s="186"/>
      <c r="J46" s="186"/>
      <c r="K46" s="186"/>
      <c r="L46" s="186"/>
      <c r="M46" s="186"/>
      <c r="N46" s="186"/>
      <c r="O46" s="186"/>
      <c r="P46" s="188"/>
      <c r="Q46" s="188"/>
      <c r="R46" s="187" t="s">
        <v>236</v>
      </c>
      <c r="S46" s="189" t="s">
        <v>237</v>
      </c>
      <c r="T46" s="187" t="str">
        <f>C6</f>
        <v>施工技术管理岗</v>
      </c>
      <c r="U46" s="187" t="str">
        <f>D6</f>
        <v>A</v>
      </c>
      <c r="V46" s="186"/>
      <c r="W46" s="186"/>
      <c r="X46" s="186"/>
      <c r="Y46" s="186"/>
      <c r="Z46" s="186"/>
      <c r="AA46" s="186"/>
      <c r="AB46" s="186"/>
      <c r="AC46" s="186"/>
      <c r="AD46" s="186"/>
      <c r="AE46" s="186"/>
      <c r="AF46" s="186"/>
      <c r="AG46" s="186"/>
      <c r="AH46" s="186"/>
      <c r="AI46" s="186"/>
      <c r="AJ46" s="186"/>
      <c r="AK46" s="186"/>
      <c r="AL46" s="186"/>
      <c r="AM46" s="200"/>
    </row>
    <row r="47" ht="25" customHeight="1" spans="1:39">
      <c r="A47" s="185"/>
      <c r="B47" s="186"/>
      <c r="C47" s="186"/>
      <c r="D47" s="186"/>
      <c r="E47" s="186" t="s">
        <v>238</v>
      </c>
      <c r="F47" s="186" t="s">
        <v>239</v>
      </c>
      <c r="G47" s="186" t="str">
        <f>C6</f>
        <v>施工技术管理岗</v>
      </c>
      <c r="H47" s="186" t="str">
        <f>D6</f>
        <v>A</v>
      </c>
      <c r="I47" s="186"/>
      <c r="J47" s="186"/>
      <c r="K47" s="186"/>
      <c r="L47" s="186"/>
      <c r="M47" s="186"/>
      <c r="N47" s="186"/>
      <c r="O47" s="186"/>
      <c r="P47" s="188" t="s">
        <v>240</v>
      </c>
      <c r="Q47" s="188" t="s">
        <v>241</v>
      </c>
      <c r="R47" s="188" t="s">
        <v>178</v>
      </c>
      <c r="S47" s="188"/>
      <c r="T47" s="188" t="str">
        <f>C6</f>
        <v>施工技术管理岗</v>
      </c>
      <c r="U47" s="188" t="str">
        <f>D26</f>
        <v>S1A2</v>
      </c>
      <c r="V47" s="186"/>
      <c r="W47" s="186"/>
      <c r="X47" s="186"/>
      <c r="Y47" s="186"/>
      <c r="Z47" s="186"/>
      <c r="AA47" s="186"/>
      <c r="AB47" s="186"/>
      <c r="AC47" s="186"/>
      <c r="AD47" s="186"/>
      <c r="AE47" s="186"/>
      <c r="AF47" s="186"/>
      <c r="AG47" s="186"/>
      <c r="AH47" s="186"/>
      <c r="AI47" s="186"/>
      <c r="AJ47" s="186"/>
      <c r="AK47" s="186"/>
      <c r="AL47" s="186"/>
      <c r="AM47" s="200"/>
    </row>
    <row r="48" ht="25" customHeight="1" spans="1:39">
      <c r="A48" s="185"/>
      <c r="B48" s="186"/>
      <c r="C48" s="186"/>
      <c r="D48" s="186"/>
      <c r="E48" s="186" t="s">
        <v>242</v>
      </c>
      <c r="F48" s="186" t="s">
        <v>243</v>
      </c>
      <c r="G48" s="186" t="str">
        <f>C6</f>
        <v>施工技术管理岗</v>
      </c>
      <c r="H48" s="186" t="str">
        <f>D6</f>
        <v>A</v>
      </c>
      <c r="I48" s="186"/>
      <c r="J48" s="186"/>
      <c r="K48" s="186"/>
      <c r="L48" s="186"/>
      <c r="M48" s="186"/>
      <c r="N48" s="186"/>
      <c r="O48" s="186"/>
      <c r="P48" s="188"/>
      <c r="Q48" s="188"/>
      <c r="R48" s="188" t="s">
        <v>187</v>
      </c>
      <c r="S48" s="188"/>
      <c r="T48" s="188" t="str">
        <f>T33</f>
        <v>质量管理岗</v>
      </c>
      <c r="U48" s="188" t="str">
        <f>F55</f>
        <v>S1A320</v>
      </c>
      <c r="V48" s="186"/>
      <c r="W48" s="186"/>
      <c r="X48" s="186"/>
      <c r="Y48" s="186"/>
      <c r="Z48" s="186"/>
      <c r="AA48" s="186"/>
      <c r="AB48" s="186"/>
      <c r="AC48" s="186"/>
      <c r="AD48" s="186"/>
      <c r="AE48" s="186"/>
      <c r="AF48" s="186"/>
      <c r="AG48" s="186"/>
      <c r="AH48" s="186"/>
      <c r="AI48" s="186"/>
      <c r="AJ48" s="186"/>
      <c r="AK48" s="186"/>
      <c r="AL48" s="186"/>
      <c r="AM48" s="200"/>
    </row>
    <row r="49" ht="25" customHeight="1" spans="1:39">
      <c r="A49" s="185"/>
      <c r="B49" s="186"/>
      <c r="C49" s="186"/>
      <c r="D49" s="186"/>
      <c r="E49" s="186" t="s">
        <v>244</v>
      </c>
      <c r="F49" s="186"/>
      <c r="G49" s="186" t="str">
        <f>I6</f>
        <v>生产调度岗</v>
      </c>
      <c r="H49" s="186" t="str">
        <f>F20</f>
        <v>S1A117</v>
      </c>
      <c r="I49" s="186"/>
      <c r="J49" s="186"/>
      <c r="K49" s="186"/>
      <c r="L49" s="186"/>
      <c r="M49" s="186"/>
      <c r="N49" s="186"/>
      <c r="O49" s="186"/>
      <c r="P49" s="188"/>
      <c r="Q49" s="188"/>
      <c r="R49" s="188" t="s">
        <v>245</v>
      </c>
      <c r="S49" s="188"/>
      <c r="T49" s="188" t="str">
        <f>E6</f>
        <v>测量岗</v>
      </c>
      <c r="U49" s="188" t="str">
        <f>F123</f>
        <v>S1B212</v>
      </c>
      <c r="V49" s="186"/>
      <c r="W49" s="186"/>
      <c r="X49" s="186"/>
      <c r="Y49" s="186"/>
      <c r="Z49" s="186"/>
      <c r="AA49" s="186"/>
      <c r="AB49" s="186"/>
      <c r="AC49" s="186"/>
      <c r="AD49" s="186"/>
      <c r="AE49" s="186"/>
      <c r="AF49" s="186"/>
      <c r="AG49" s="186"/>
      <c r="AH49" s="186"/>
      <c r="AI49" s="186"/>
      <c r="AJ49" s="186"/>
      <c r="AK49" s="186"/>
      <c r="AL49" s="186"/>
      <c r="AM49" s="200"/>
    </row>
    <row r="50" ht="25" customHeight="1" spans="1:39">
      <c r="A50" s="185"/>
      <c r="B50" s="186"/>
      <c r="C50" s="186"/>
      <c r="D50" s="186"/>
      <c r="E50" s="186" t="s">
        <v>182</v>
      </c>
      <c r="F50" s="186" t="s">
        <v>246</v>
      </c>
      <c r="G50" s="186" t="str">
        <f>C6</f>
        <v>施工技术管理岗</v>
      </c>
      <c r="H50" s="186" t="str">
        <f>D6</f>
        <v>A</v>
      </c>
      <c r="I50" s="186"/>
      <c r="J50" s="186"/>
      <c r="K50" s="186"/>
      <c r="L50" s="186"/>
      <c r="M50" s="186"/>
      <c r="N50" s="186"/>
      <c r="O50" s="186"/>
      <c r="P50" s="188"/>
      <c r="Q50" s="188"/>
      <c r="R50" s="188" t="s">
        <v>247</v>
      </c>
      <c r="S50" s="188"/>
      <c r="T50" s="188" t="str">
        <f>E6</f>
        <v>测量岗</v>
      </c>
      <c r="U50" s="188" t="str">
        <f>Q117</f>
        <v>S2B2</v>
      </c>
      <c r="V50" s="186"/>
      <c r="W50" s="186"/>
      <c r="X50" s="186"/>
      <c r="Y50" s="186"/>
      <c r="Z50" s="186"/>
      <c r="AA50" s="186"/>
      <c r="AB50" s="186"/>
      <c r="AC50" s="186"/>
      <c r="AD50" s="186"/>
      <c r="AE50" s="186"/>
      <c r="AF50" s="186"/>
      <c r="AG50" s="186"/>
      <c r="AH50" s="186"/>
      <c r="AI50" s="186"/>
      <c r="AJ50" s="186"/>
      <c r="AK50" s="186"/>
      <c r="AL50" s="186"/>
      <c r="AM50" s="200"/>
    </row>
    <row r="51" ht="25" customHeight="1" spans="1:39">
      <c r="A51" s="185"/>
      <c r="B51" s="186"/>
      <c r="C51" s="186"/>
      <c r="D51" s="186"/>
      <c r="E51" s="186" t="s">
        <v>248</v>
      </c>
      <c r="F51" s="186" t="s">
        <v>249</v>
      </c>
      <c r="G51" s="186" t="str">
        <f>C6</f>
        <v>施工技术管理岗</v>
      </c>
      <c r="H51" s="186" t="str">
        <f>D6</f>
        <v>A</v>
      </c>
      <c r="I51" s="186"/>
      <c r="J51" s="186"/>
      <c r="K51" s="186"/>
      <c r="L51" s="186"/>
      <c r="M51" s="186"/>
      <c r="N51" s="186"/>
      <c r="O51" s="186"/>
      <c r="P51" s="188"/>
      <c r="Q51" s="188"/>
      <c r="R51" s="188" t="s">
        <v>250</v>
      </c>
      <c r="S51" s="188"/>
      <c r="T51" s="188" t="str">
        <f>E6</f>
        <v>测量岗</v>
      </c>
      <c r="U51" s="188" t="str">
        <f>Q123</f>
        <v>S2B3</v>
      </c>
      <c r="V51" s="186"/>
      <c r="W51" s="186"/>
      <c r="X51" s="186"/>
      <c r="Y51" s="186"/>
      <c r="Z51" s="186"/>
      <c r="AA51" s="186"/>
      <c r="AB51" s="186"/>
      <c r="AC51" s="186"/>
      <c r="AD51" s="186"/>
      <c r="AE51" s="186"/>
      <c r="AF51" s="186"/>
      <c r="AG51" s="186"/>
      <c r="AH51" s="186"/>
      <c r="AI51" s="186"/>
      <c r="AJ51" s="186"/>
      <c r="AK51" s="186"/>
      <c r="AL51" s="186"/>
      <c r="AM51" s="200"/>
    </row>
    <row r="52" ht="25" customHeight="1" spans="1:39">
      <c r="A52" s="185"/>
      <c r="B52" s="186"/>
      <c r="C52" s="186"/>
      <c r="D52" s="186"/>
      <c r="E52" s="186" t="s">
        <v>251</v>
      </c>
      <c r="F52" s="186" t="s">
        <v>252</v>
      </c>
      <c r="G52" s="186" t="str">
        <f>I6</f>
        <v>生产调度岗</v>
      </c>
      <c r="H52" s="186" t="str">
        <f>J6</f>
        <v>D</v>
      </c>
      <c r="I52" s="186"/>
      <c r="J52" s="186"/>
      <c r="K52" s="186"/>
      <c r="L52" s="186"/>
      <c r="M52" s="186"/>
      <c r="N52" s="186"/>
      <c r="O52" s="186"/>
      <c r="P52" s="188"/>
      <c r="Q52" s="188"/>
      <c r="R52" s="188" t="s">
        <v>253</v>
      </c>
      <c r="S52" s="188"/>
      <c r="T52" s="188" t="str">
        <f>E6</f>
        <v>测量岗</v>
      </c>
      <c r="U52" s="188" t="str">
        <f>Q117</f>
        <v>S2B2</v>
      </c>
      <c r="V52" s="186"/>
      <c r="W52" s="186"/>
      <c r="X52" s="186"/>
      <c r="Y52" s="186"/>
      <c r="Z52" s="186"/>
      <c r="AA52" s="186"/>
      <c r="AB52" s="186"/>
      <c r="AC52" s="186"/>
      <c r="AD52" s="186"/>
      <c r="AE52" s="186"/>
      <c r="AF52" s="186"/>
      <c r="AG52" s="186"/>
      <c r="AH52" s="186"/>
      <c r="AI52" s="186"/>
      <c r="AJ52" s="186"/>
      <c r="AK52" s="186"/>
      <c r="AL52" s="186"/>
      <c r="AM52" s="200"/>
    </row>
    <row r="53" ht="25" customHeight="1" spans="1:39">
      <c r="A53" s="185"/>
      <c r="B53" s="186"/>
      <c r="C53" s="186"/>
      <c r="D53" s="186"/>
      <c r="E53" s="186" t="s">
        <v>254</v>
      </c>
      <c r="F53" s="186" t="s">
        <v>255</v>
      </c>
      <c r="G53" s="186" t="str">
        <f>O6</f>
        <v>物资管理岗</v>
      </c>
      <c r="H53" s="186" t="str">
        <f>P6</f>
        <v>G</v>
      </c>
      <c r="I53" s="187"/>
      <c r="J53" s="186"/>
      <c r="K53" s="186"/>
      <c r="L53" s="186"/>
      <c r="M53" s="186"/>
      <c r="N53" s="186"/>
      <c r="O53" s="186"/>
      <c r="P53" s="188"/>
      <c r="Q53" s="188"/>
      <c r="R53" s="188" t="s">
        <v>256</v>
      </c>
      <c r="S53" s="188"/>
      <c r="T53" s="188" t="str">
        <f>G6</f>
        <v>试验岗</v>
      </c>
      <c r="U53" s="188" t="str">
        <f>Q96</f>
        <v>S2C1</v>
      </c>
      <c r="V53" s="186"/>
      <c r="W53" s="186"/>
      <c r="X53" s="186"/>
      <c r="Y53" s="186"/>
      <c r="Z53" s="186"/>
      <c r="AA53" s="186"/>
      <c r="AB53" s="186"/>
      <c r="AC53" s="186"/>
      <c r="AD53" s="186"/>
      <c r="AE53" s="186"/>
      <c r="AF53" s="186"/>
      <c r="AG53" s="186"/>
      <c r="AH53" s="186"/>
      <c r="AI53" s="186"/>
      <c r="AJ53" s="186"/>
      <c r="AK53" s="186"/>
      <c r="AL53" s="186"/>
      <c r="AM53" s="200"/>
    </row>
    <row r="54" ht="25" customHeight="1" spans="1:39">
      <c r="A54" s="185"/>
      <c r="B54" s="186"/>
      <c r="C54" s="186"/>
      <c r="D54" s="186"/>
      <c r="E54" s="186" t="s">
        <v>257</v>
      </c>
      <c r="F54" s="186" t="s">
        <v>258</v>
      </c>
      <c r="G54" s="186" t="str">
        <f>Q6</f>
        <v>设备管理岗</v>
      </c>
      <c r="H54" s="186" t="str">
        <f>R6</f>
        <v>H</v>
      </c>
      <c r="I54" s="187"/>
      <c r="J54" s="187"/>
      <c r="K54" s="187"/>
      <c r="L54" s="187"/>
      <c r="M54" s="186"/>
      <c r="N54" s="186"/>
      <c r="O54" s="186"/>
      <c r="P54" s="188"/>
      <c r="Q54" s="188"/>
      <c r="R54" s="188" t="s">
        <v>259</v>
      </c>
      <c r="S54" s="188"/>
      <c r="T54" s="188" t="str">
        <f>G6</f>
        <v>试验岗</v>
      </c>
      <c r="U54" s="188" t="str">
        <f>S99</f>
        <v>S2C112</v>
      </c>
      <c r="V54" s="186"/>
      <c r="W54" s="186"/>
      <c r="X54" s="186"/>
      <c r="Y54" s="186"/>
      <c r="Z54" s="186"/>
      <c r="AA54" s="186"/>
      <c r="AB54" s="186"/>
      <c r="AC54" s="186"/>
      <c r="AD54" s="186"/>
      <c r="AE54" s="186"/>
      <c r="AF54" s="186"/>
      <c r="AG54" s="186"/>
      <c r="AH54" s="186"/>
      <c r="AI54" s="186"/>
      <c r="AJ54" s="186"/>
      <c r="AK54" s="186"/>
      <c r="AL54" s="186"/>
      <c r="AM54" s="200"/>
    </row>
    <row r="55" ht="25" customHeight="1" spans="1:39">
      <c r="A55" s="185"/>
      <c r="B55" s="186"/>
      <c r="C55" s="186"/>
      <c r="D55" s="186"/>
      <c r="E55" s="186" t="s">
        <v>260</v>
      </c>
      <c r="F55" s="186" t="s">
        <v>261</v>
      </c>
      <c r="G55" s="186" t="str">
        <f>K6</f>
        <v>质量管理岗</v>
      </c>
      <c r="H55" s="186" t="str">
        <f>L6</f>
        <v>E</v>
      </c>
      <c r="I55" s="186" t="s">
        <v>262</v>
      </c>
      <c r="J55" s="189" t="s">
        <v>263</v>
      </c>
      <c r="K55" s="186" t="str">
        <f>K6</f>
        <v>质量管理岗</v>
      </c>
      <c r="L55" s="186" t="str">
        <f>L6</f>
        <v>E</v>
      </c>
      <c r="M55" s="186"/>
      <c r="N55" s="186"/>
      <c r="O55" s="186"/>
      <c r="P55" s="188"/>
      <c r="Q55" s="188"/>
      <c r="R55" s="188" t="s">
        <v>264</v>
      </c>
      <c r="S55" s="188"/>
      <c r="T55" s="188" t="str">
        <f>K6</f>
        <v>质量管理岗</v>
      </c>
      <c r="U55" s="188" t="str">
        <f>S29</f>
        <v>S2A216</v>
      </c>
      <c r="V55" s="186"/>
      <c r="W55" s="186"/>
      <c r="X55" s="186"/>
      <c r="Y55" s="186"/>
      <c r="Z55" s="186"/>
      <c r="AA55" s="186"/>
      <c r="AB55" s="186"/>
      <c r="AC55" s="186"/>
      <c r="AD55" s="186"/>
      <c r="AE55" s="186"/>
      <c r="AF55" s="186"/>
      <c r="AG55" s="186"/>
      <c r="AH55" s="186"/>
      <c r="AI55" s="186"/>
      <c r="AJ55" s="186"/>
      <c r="AK55" s="186"/>
      <c r="AL55" s="186"/>
      <c r="AM55" s="200"/>
    </row>
    <row r="56" ht="25" customHeight="1" spans="1:39">
      <c r="A56" s="185"/>
      <c r="B56" s="186"/>
      <c r="C56" s="186"/>
      <c r="D56" s="186"/>
      <c r="E56" s="186"/>
      <c r="F56" s="186"/>
      <c r="G56" s="186"/>
      <c r="H56" s="186"/>
      <c r="I56" s="186" t="s">
        <v>265</v>
      </c>
      <c r="J56" s="189" t="s">
        <v>266</v>
      </c>
      <c r="K56" s="186" t="str">
        <f>K6</f>
        <v>质量管理岗</v>
      </c>
      <c r="L56" s="186" t="str">
        <f>L6</f>
        <v>E</v>
      </c>
      <c r="M56" s="186"/>
      <c r="N56" s="186"/>
      <c r="O56" s="186"/>
      <c r="P56" s="188"/>
      <c r="Q56" s="188"/>
      <c r="R56" s="188" t="s">
        <v>267</v>
      </c>
      <c r="S56" s="189" t="s">
        <v>268</v>
      </c>
      <c r="T56" s="188" t="str">
        <f>C6</f>
        <v>施工技术管理岗</v>
      </c>
      <c r="U56" s="188" t="str">
        <f>S29</f>
        <v>S2A216</v>
      </c>
      <c r="V56" s="186"/>
      <c r="W56" s="186"/>
      <c r="X56" s="186"/>
      <c r="Y56" s="186"/>
      <c r="Z56" s="186"/>
      <c r="AA56" s="186"/>
      <c r="AB56" s="186"/>
      <c r="AC56" s="186"/>
      <c r="AD56" s="186"/>
      <c r="AE56" s="186"/>
      <c r="AF56" s="186"/>
      <c r="AG56" s="186"/>
      <c r="AH56" s="186"/>
      <c r="AI56" s="186"/>
      <c r="AJ56" s="186"/>
      <c r="AK56" s="186"/>
      <c r="AL56" s="186"/>
      <c r="AM56" s="200"/>
    </row>
    <row r="57" ht="25" customHeight="1" spans="1:39">
      <c r="A57" s="185"/>
      <c r="B57" s="186"/>
      <c r="C57" s="186"/>
      <c r="D57" s="186"/>
      <c r="E57" s="186"/>
      <c r="F57" s="186"/>
      <c r="G57" s="186"/>
      <c r="H57" s="186"/>
      <c r="I57" s="186" t="s">
        <v>269</v>
      </c>
      <c r="J57" s="189" t="s">
        <v>270</v>
      </c>
      <c r="K57" s="186" t="str">
        <f>K6</f>
        <v>质量管理岗</v>
      </c>
      <c r="L57" s="186" t="str">
        <f>L6</f>
        <v>E</v>
      </c>
      <c r="M57" s="186"/>
      <c r="N57" s="186"/>
      <c r="O57" s="186"/>
      <c r="P57" s="188"/>
      <c r="Q57" s="188"/>
      <c r="R57" s="188" t="s">
        <v>73</v>
      </c>
      <c r="S57" s="189" t="s">
        <v>271</v>
      </c>
      <c r="T57" s="188" t="str">
        <f>K6</f>
        <v>质量管理岗</v>
      </c>
      <c r="U57" s="188" t="str">
        <f>S29</f>
        <v>S2A216</v>
      </c>
      <c r="V57" s="186"/>
      <c r="W57" s="186"/>
      <c r="X57" s="186"/>
      <c r="Y57" s="186"/>
      <c r="Z57" s="186"/>
      <c r="AA57" s="186"/>
      <c r="AB57" s="186"/>
      <c r="AC57" s="186"/>
      <c r="AD57" s="186"/>
      <c r="AE57" s="186"/>
      <c r="AF57" s="186"/>
      <c r="AG57" s="186"/>
      <c r="AH57" s="186"/>
      <c r="AI57" s="186"/>
      <c r="AJ57" s="186"/>
      <c r="AK57" s="186"/>
      <c r="AL57" s="186"/>
      <c r="AM57" s="200"/>
    </row>
    <row r="58" ht="25" customHeight="1" spans="1:39">
      <c r="A58" s="185"/>
      <c r="B58" s="186"/>
      <c r="C58" s="186"/>
      <c r="D58" s="186"/>
      <c r="E58" s="186"/>
      <c r="F58" s="186"/>
      <c r="G58" s="186"/>
      <c r="H58" s="186"/>
      <c r="I58" s="186" t="s">
        <v>272</v>
      </c>
      <c r="J58" s="189" t="s">
        <v>273</v>
      </c>
      <c r="K58" s="186" t="str">
        <f>K6</f>
        <v>质量管理岗</v>
      </c>
      <c r="L58" s="186" t="str">
        <f>L6</f>
        <v>E</v>
      </c>
      <c r="M58" s="186"/>
      <c r="N58" s="186"/>
      <c r="O58" s="186"/>
      <c r="P58" s="188"/>
      <c r="Q58" s="188"/>
      <c r="R58" s="188" t="s">
        <v>274</v>
      </c>
      <c r="S58" s="189" t="s">
        <v>275</v>
      </c>
      <c r="T58" s="188" t="str">
        <f>C6</f>
        <v>施工技术管理岗</v>
      </c>
      <c r="U58" s="188" t="str">
        <f>S29</f>
        <v>S2A216</v>
      </c>
      <c r="V58" s="186"/>
      <c r="W58" s="186"/>
      <c r="X58" s="186"/>
      <c r="Y58" s="186"/>
      <c r="Z58" s="186"/>
      <c r="AA58" s="186"/>
      <c r="AB58" s="186"/>
      <c r="AC58" s="186"/>
      <c r="AD58" s="186"/>
      <c r="AE58" s="186"/>
      <c r="AF58" s="186"/>
      <c r="AG58" s="186"/>
      <c r="AH58" s="186"/>
      <c r="AI58" s="186"/>
      <c r="AJ58" s="186"/>
      <c r="AK58" s="186"/>
      <c r="AL58" s="186"/>
      <c r="AM58" s="200"/>
    </row>
    <row r="59" ht="25" customHeight="1" spans="1:39">
      <c r="A59" s="185"/>
      <c r="B59" s="186"/>
      <c r="C59" s="186"/>
      <c r="D59" s="186"/>
      <c r="E59" s="186"/>
      <c r="F59" s="186"/>
      <c r="G59" s="186"/>
      <c r="H59" s="186"/>
      <c r="I59" s="187" t="s">
        <v>276</v>
      </c>
      <c r="J59" s="189" t="s">
        <v>277</v>
      </c>
      <c r="K59" s="186" t="str">
        <f>M6</f>
        <v>安全管理岗</v>
      </c>
      <c r="L59" s="186" t="str">
        <f>N6</f>
        <v>F</v>
      </c>
      <c r="M59" s="186"/>
      <c r="N59" s="186"/>
      <c r="O59" s="186"/>
      <c r="P59" s="188" t="s">
        <v>114</v>
      </c>
      <c r="Q59" s="188" t="s">
        <v>278</v>
      </c>
      <c r="R59" s="188" t="s">
        <v>279</v>
      </c>
      <c r="S59" s="189" t="s">
        <v>280</v>
      </c>
      <c r="T59" s="188" t="s">
        <v>11</v>
      </c>
      <c r="U59" s="188" t="str">
        <f>L6</f>
        <v>E</v>
      </c>
      <c r="V59" s="186"/>
      <c r="W59" s="186"/>
      <c r="X59" s="186"/>
      <c r="Y59" s="186"/>
      <c r="Z59" s="186"/>
      <c r="AA59" s="186"/>
      <c r="AB59" s="186"/>
      <c r="AC59" s="186"/>
      <c r="AD59" s="186"/>
      <c r="AE59" s="186"/>
      <c r="AF59" s="186"/>
      <c r="AG59" s="186"/>
      <c r="AH59" s="186"/>
      <c r="AI59" s="186"/>
      <c r="AJ59" s="186"/>
      <c r="AK59" s="186"/>
      <c r="AL59" s="186"/>
      <c r="AM59" s="200"/>
    </row>
    <row r="60" ht="25" customHeight="1" spans="1:39">
      <c r="A60" s="185"/>
      <c r="B60" s="186"/>
      <c r="C60" s="186"/>
      <c r="D60" s="186"/>
      <c r="E60" s="186" t="s">
        <v>281</v>
      </c>
      <c r="F60" s="186" t="s">
        <v>282</v>
      </c>
      <c r="G60" s="186" t="str">
        <f>M6</f>
        <v>安全管理岗</v>
      </c>
      <c r="H60" s="186" t="str">
        <f>N6</f>
        <v>F</v>
      </c>
      <c r="I60" s="186"/>
      <c r="J60" s="186"/>
      <c r="K60" s="186"/>
      <c r="L60" s="186"/>
      <c r="M60" s="186"/>
      <c r="N60" s="186"/>
      <c r="O60" s="186"/>
      <c r="P60" s="188"/>
      <c r="Q60" s="188"/>
      <c r="R60" s="188" t="s">
        <v>283</v>
      </c>
      <c r="S60" s="189" t="s">
        <v>284</v>
      </c>
      <c r="T60" s="188" t="s">
        <v>3</v>
      </c>
      <c r="U60" s="188" t="str">
        <f>D6</f>
        <v>A</v>
      </c>
      <c r="V60" s="186"/>
      <c r="W60" s="186"/>
      <c r="X60" s="186"/>
      <c r="Y60" s="186"/>
      <c r="Z60" s="186"/>
      <c r="AA60" s="186"/>
      <c r="AB60" s="186"/>
      <c r="AC60" s="186"/>
      <c r="AD60" s="186"/>
      <c r="AE60" s="186"/>
      <c r="AF60" s="186"/>
      <c r="AG60" s="186"/>
      <c r="AH60" s="186"/>
      <c r="AI60" s="186"/>
      <c r="AJ60" s="186"/>
      <c r="AK60" s="186"/>
      <c r="AL60" s="186"/>
      <c r="AM60" s="200"/>
    </row>
    <row r="61" ht="25" customHeight="1" spans="1:39">
      <c r="A61" s="185"/>
      <c r="B61" s="186"/>
      <c r="C61" s="186"/>
      <c r="D61" s="186"/>
      <c r="E61" s="54" t="s">
        <v>285</v>
      </c>
      <c r="F61" s="186" t="s">
        <v>286</v>
      </c>
      <c r="G61" s="186" t="str">
        <f>C6</f>
        <v>施工技术管理岗</v>
      </c>
      <c r="H61" s="186" t="str">
        <f>D6</f>
        <v>A</v>
      </c>
      <c r="I61" s="186"/>
      <c r="J61" s="186"/>
      <c r="K61" s="186"/>
      <c r="L61" s="186"/>
      <c r="M61" s="186"/>
      <c r="N61" s="186"/>
      <c r="O61" s="186"/>
      <c r="P61" s="188"/>
      <c r="Q61" s="188"/>
      <c r="R61" s="188" t="s">
        <v>240</v>
      </c>
      <c r="S61" s="189" t="s">
        <v>287</v>
      </c>
      <c r="T61" s="188" t="s">
        <v>11</v>
      </c>
      <c r="U61" s="188" t="str">
        <f>L6</f>
        <v>E</v>
      </c>
      <c r="V61" s="186"/>
      <c r="W61" s="186"/>
      <c r="X61" s="186"/>
      <c r="Y61" s="186"/>
      <c r="Z61" s="186"/>
      <c r="AA61" s="186"/>
      <c r="AB61" s="186"/>
      <c r="AC61" s="186"/>
      <c r="AD61" s="186"/>
      <c r="AE61" s="186"/>
      <c r="AF61" s="186"/>
      <c r="AG61" s="186"/>
      <c r="AH61" s="186"/>
      <c r="AI61" s="186"/>
      <c r="AJ61" s="186"/>
      <c r="AK61" s="186"/>
      <c r="AL61" s="186"/>
      <c r="AM61" s="200"/>
    </row>
    <row r="62" ht="25" customHeight="1" spans="1:39">
      <c r="A62" s="185"/>
      <c r="B62" s="186"/>
      <c r="C62" s="186"/>
      <c r="D62" s="186"/>
      <c r="E62" s="186" t="s">
        <v>288</v>
      </c>
      <c r="F62" s="186" t="s">
        <v>289</v>
      </c>
      <c r="G62" s="186" t="str">
        <f>K6</f>
        <v>质量管理岗</v>
      </c>
      <c r="H62" s="186" t="str">
        <f>L6</f>
        <v>E</v>
      </c>
      <c r="I62" s="186"/>
      <c r="J62" s="186"/>
      <c r="K62" s="186"/>
      <c r="L62" s="186"/>
      <c r="M62" s="186"/>
      <c r="N62" s="186"/>
      <c r="O62" s="186"/>
      <c r="P62" s="188"/>
      <c r="Q62" s="188"/>
      <c r="R62" s="188" t="s">
        <v>290</v>
      </c>
      <c r="S62" s="189" t="s">
        <v>291</v>
      </c>
      <c r="T62" s="188" t="s">
        <v>3</v>
      </c>
      <c r="U62" s="188" t="str">
        <f>S46</f>
        <v>S2A325</v>
      </c>
      <c r="V62" s="186"/>
      <c r="W62" s="186"/>
      <c r="X62" s="186"/>
      <c r="Y62" s="186"/>
      <c r="Z62" s="186"/>
      <c r="AA62" s="186"/>
      <c r="AB62" s="186"/>
      <c r="AC62" s="186"/>
      <c r="AD62" s="186"/>
      <c r="AE62" s="186"/>
      <c r="AF62" s="186"/>
      <c r="AG62" s="186"/>
      <c r="AH62" s="186"/>
      <c r="AI62" s="186"/>
      <c r="AJ62" s="186"/>
      <c r="AK62" s="186"/>
      <c r="AL62" s="186"/>
      <c r="AM62" s="200"/>
    </row>
    <row r="63" ht="25" customHeight="1" spans="1:39">
      <c r="A63" s="185"/>
      <c r="B63" s="186"/>
      <c r="C63" s="186"/>
      <c r="D63" s="186"/>
      <c r="E63" s="186" t="s">
        <v>292</v>
      </c>
      <c r="F63" s="186" t="s">
        <v>293</v>
      </c>
      <c r="G63" s="186" t="str">
        <f>M7</f>
        <v>项目部全体</v>
      </c>
      <c r="H63" s="186" t="str">
        <f>N7</f>
        <v>W</v>
      </c>
      <c r="I63" s="186"/>
      <c r="J63" s="186"/>
      <c r="K63" s="186"/>
      <c r="L63" s="186"/>
      <c r="M63" s="186"/>
      <c r="N63" s="186"/>
      <c r="O63" s="186"/>
      <c r="P63" s="188"/>
      <c r="Q63" s="188"/>
      <c r="R63" s="188" t="s">
        <v>294</v>
      </c>
      <c r="S63" s="189" t="s">
        <v>295</v>
      </c>
      <c r="T63" s="188" t="str">
        <f>M6</f>
        <v>安全管理岗</v>
      </c>
      <c r="U63" s="188" t="str">
        <f>O183</f>
        <v>S2F</v>
      </c>
      <c r="V63" s="186"/>
      <c r="W63" s="186"/>
      <c r="X63" s="186"/>
      <c r="Y63" s="186"/>
      <c r="Z63" s="186"/>
      <c r="AA63" s="186"/>
      <c r="AB63" s="186"/>
      <c r="AC63" s="186"/>
      <c r="AD63" s="186"/>
      <c r="AE63" s="186"/>
      <c r="AF63" s="186"/>
      <c r="AG63" s="186"/>
      <c r="AH63" s="186"/>
      <c r="AI63" s="186"/>
      <c r="AJ63" s="186"/>
      <c r="AK63" s="186"/>
      <c r="AL63" s="186"/>
      <c r="AM63" s="200"/>
    </row>
    <row r="64" ht="25" customHeight="1" spans="1:39">
      <c r="A64" s="185"/>
      <c r="B64" s="186"/>
      <c r="C64" s="186" t="s">
        <v>296</v>
      </c>
      <c r="D64" s="186" t="s">
        <v>297</v>
      </c>
      <c r="E64" s="186" t="s">
        <v>63</v>
      </c>
      <c r="F64" s="186"/>
      <c r="G64" s="186" t="str">
        <f>G7</f>
        <v>上级公司</v>
      </c>
      <c r="H64" s="186" t="str">
        <f>F13</f>
        <v>S1A111</v>
      </c>
      <c r="I64" s="186"/>
      <c r="J64" s="186"/>
      <c r="K64" s="186"/>
      <c r="L64" s="186"/>
      <c r="M64" s="186"/>
      <c r="N64" s="186"/>
      <c r="O64" s="186"/>
      <c r="P64" s="188"/>
      <c r="Q64" s="188"/>
      <c r="R64" s="188" t="s">
        <v>298</v>
      </c>
      <c r="S64" s="189" t="s">
        <v>299</v>
      </c>
      <c r="T64" s="188" t="str">
        <f>C6</f>
        <v>施工技术管理岗</v>
      </c>
      <c r="U64" s="188" t="str">
        <f>F34</f>
        <v>S1A214</v>
      </c>
      <c r="V64" s="186"/>
      <c r="W64" s="186"/>
      <c r="X64" s="186"/>
      <c r="Y64" s="186"/>
      <c r="Z64" s="186"/>
      <c r="AA64" s="186"/>
      <c r="AB64" s="186"/>
      <c r="AC64" s="186"/>
      <c r="AD64" s="186"/>
      <c r="AE64" s="186"/>
      <c r="AF64" s="186"/>
      <c r="AG64" s="186"/>
      <c r="AH64" s="186"/>
      <c r="AI64" s="186"/>
      <c r="AJ64" s="186"/>
      <c r="AK64" s="186"/>
      <c r="AL64" s="186"/>
      <c r="AM64" s="200"/>
    </row>
    <row r="65" ht="25" customHeight="1" spans="1:39">
      <c r="A65" s="185"/>
      <c r="B65" s="186"/>
      <c r="C65" s="186"/>
      <c r="D65" s="186"/>
      <c r="E65" s="186" t="s">
        <v>71</v>
      </c>
      <c r="F65" s="186"/>
      <c r="G65" s="186" t="str">
        <f>G7</f>
        <v>上级公司</v>
      </c>
      <c r="H65" s="186" t="str">
        <f>F14</f>
        <v>S1A112</v>
      </c>
      <c r="I65" s="186"/>
      <c r="J65" s="186"/>
      <c r="K65" s="186"/>
      <c r="L65" s="186"/>
      <c r="M65" s="186"/>
      <c r="N65" s="186"/>
      <c r="O65" s="186"/>
      <c r="P65" s="188"/>
      <c r="Q65" s="188"/>
      <c r="R65" s="188" t="s">
        <v>300</v>
      </c>
      <c r="S65" s="189" t="s">
        <v>301</v>
      </c>
      <c r="T65" s="188" t="str">
        <f>I6</f>
        <v>生产调度岗</v>
      </c>
      <c r="U65" s="188" t="str">
        <f>S25</f>
        <v>S2A212</v>
      </c>
      <c r="V65" s="186"/>
      <c r="W65" s="186"/>
      <c r="X65" s="186"/>
      <c r="Y65" s="186"/>
      <c r="Z65" s="186"/>
      <c r="AA65" s="186"/>
      <c r="AB65" s="186"/>
      <c r="AC65" s="186"/>
      <c r="AD65" s="186"/>
      <c r="AE65" s="186"/>
      <c r="AF65" s="186"/>
      <c r="AG65" s="186"/>
      <c r="AH65" s="186"/>
      <c r="AI65" s="186"/>
      <c r="AJ65" s="186"/>
      <c r="AK65" s="186"/>
      <c r="AL65" s="186"/>
      <c r="AM65" s="200"/>
    </row>
    <row r="66" ht="25" customHeight="1" spans="1:39">
      <c r="A66" s="185"/>
      <c r="B66" s="186"/>
      <c r="C66" s="186"/>
      <c r="D66" s="186"/>
      <c r="E66" s="186" t="s">
        <v>74</v>
      </c>
      <c r="F66" s="186" t="s">
        <v>302</v>
      </c>
      <c r="G66" s="186" t="str">
        <f>G7</f>
        <v>上级公司</v>
      </c>
      <c r="H66" s="186" t="str">
        <f>F43</f>
        <v>S1A311</v>
      </c>
      <c r="I66" s="186"/>
      <c r="J66" s="186"/>
      <c r="K66" s="186"/>
      <c r="L66" s="186"/>
      <c r="M66" s="186"/>
      <c r="N66" s="186"/>
      <c r="O66" s="186"/>
      <c r="P66" s="188"/>
      <c r="Q66" s="188"/>
      <c r="R66" s="188" t="s">
        <v>303</v>
      </c>
      <c r="S66" s="189" t="s">
        <v>304</v>
      </c>
      <c r="T66" s="188" t="str">
        <f>Q6</f>
        <v>设备管理岗</v>
      </c>
      <c r="U66" s="188" t="str">
        <f>S26</f>
        <v>S2A213</v>
      </c>
      <c r="V66" s="186"/>
      <c r="W66" s="186"/>
      <c r="X66" s="186"/>
      <c r="Y66" s="186"/>
      <c r="Z66" s="186"/>
      <c r="AA66" s="186"/>
      <c r="AB66" s="186"/>
      <c r="AC66" s="186"/>
      <c r="AD66" s="186"/>
      <c r="AE66" s="186"/>
      <c r="AF66" s="186"/>
      <c r="AG66" s="186"/>
      <c r="AH66" s="186"/>
      <c r="AI66" s="186"/>
      <c r="AJ66" s="186"/>
      <c r="AK66" s="186"/>
      <c r="AL66" s="186"/>
      <c r="AM66" s="200"/>
    </row>
    <row r="67" ht="25" customHeight="1" spans="1:39">
      <c r="A67" s="185"/>
      <c r="B67" s="186"/>
      <c r="C67" s="186"/>
      <c r="D67" s="186"/>
      <c r="E67" s="186" t="s">
        <v>305</v>
      </c>
      <c r="F67" s="186"/>
      <c r="G67" s="186" t="str">
        <f>I6</f>
        <v>生产调度岗</v>
      </c>
      <c r="H67" s="186" t="str">
        <f>F20</f>
        <v>S1A117</v>
      </c>
      <c r="I67" s="186"/>
      <c r="J67" s="186"/>
      <c r="K67" s="186"/>
      <c r="L67" s="186"/>
      <c r="M67" s="186"/>
      <c r="N67" s="186"/>
      <c r="O67" s="186"/>
      <c r="P67" s="188"/>
      <c r="Q67" s="188"/>
      <c r="R67" s="188" t="s">
        <v>306</v>
      </c>
      <c r="S67" s="189" t="s">
        <v>307</v>
      </c>
      <c r="T67" s="188" t="str">
        <f>O6</f>
        <v>物资管理岗</v>
      </c>
      <c r="U67" s="188" t="str">
        <f>S27</f>
        <v>S2A214</v>
      </c>
      <c r="V67" s="186"/>
      <c r="W67" s="186"/>
      <c r="X67" s="186"/>
      <c r="Y67" s="186"/>
      <c r="Z67" s="186"/>
      <c r="AA67" s="186"/>
      <c r="AB67" s="186"/>
      <c r="AC67" s="186"/>
      <c r="AD67" s="186"/>
      <c r="AE67" s="186"/>
      <c r="AF67" s="186"/>
      <c r="AG67" s="186"/>
      <c r="AH67" s="186"/>
      <c r="AI67" s="186"/>
      <c r="AJ67" s="186"/>
      <c r="AK67" s="186"/>
      <c r="AL67" s="186"/>
      <c r="AM67" s="200"/>
    </row>
    <row r="68" ht="25" customHeight="1" spans="1:39">
      <c r="A68" s="185"/>
      <c r="B68" s="186"/>
      <c r="C68" s="186"/>
      <c r="D68" s="186"/>
      <c r="E68" s="186" t="s">
        <v>308</v>
      </c>
      <c r="F68" s="186"/>
      <c r="G68" s="186" t="str">
        <f>M7</f>
        <v>项目部全体</v>
      </c>
      <c r="H68" s="186" t="str">
        <f>D41</f>
        <v>S1A3</v>
      </c>
      <c r="I68" s="186"/>
      <c r="J68" s="186"/>
      <c r="K68" s="186"/>
      <c r="L68" s="186"/>
      <c r="M68" s="186"/>
      <c r="N68" s="186"/>
      <c r="O68" s="186"/>
      <c r="P68" s="188"/>
      <c r="Q68" s="188"/>
      <c r="R68" s="188" t="s">
        <v>309</v>
      </c>
      <c r="S68" s="189" t="s">
        <v>310</v>
      </c>
      <c r="T68" s="188" t="str">
        <f>C6</f>
        <v>施工技术管理岗</v>
      </c>
      <c r="U68" s="188" t="str">
        <f>Q24</f>
        <v>S2A2</v>
      </c>
      <c r="V68" s="186"/>
      <c r="W68" s="186"/>
      <c r="X68" s="186"/>
      <c r="Y68" s="186"/>
      <c r="Z68" s="186"/>
      <c r="AA68" s="186"/>
      <c r="AB68" s="186"/>
      <c r="AC68" s="186"/>
      <c r="AD68" s="186"/>
      <c r="AE68" s="186"/>
      <c r="AF68" s="186"/>
      <c r="AG68" s="186"/>
      <c r="AH68" s="186"/>
      <c r="AI68" s="186"/>
      <c r="AJ68" s="186"/>
      <c r="AK68" s="186"/>
      <c r="AL68" s="186"/>
      <c r="AM68" s="200"/>
    </row>
    <row r="69" ht="25" customHeight="1" spans="1:39">
      <c r="A69" s="185"/>
      <c r="B69" s="186"/>
      <c r="C69" s="186"/>
      <c r="D69" s="186"/>
      <c r="E69" s="186" t="s">
        <v>311</v>
      </c>
      <c r="F69" s="186"/>
      <c r="G69" s="186" t="str">
        <f>C6</f>
        <v>施工技术管理岗</v>
      </c>
      <c r="H69" s="186" t="str">
        <f>F25</f>
        <v>S1A119</v>
      </c>
      <c r="I69" s="186"/>
      <c r="J69" s="186"/>
      <c r="K69" s="186"/>
      <c r="L69" s="186"/>
      <c r="M69" s="186"/>
      <c r="N69" s="186"/>
      <c r="O69" s="186"/>
      <c r="P69" s="188"/>
      <c r="Q69" s="188"/>
      <c r="R69" s="188" t="s">
        <v>312</v>
      </c>
      <c r="S69" s="189" t="s">
        <v>313</v>
      </c>
      <c r="T69" s="188" t="str">
        <f>M7</f>
        <v>项目部全体</v>
      </c>
      <c r="U69" s="186" t="str">
        <f>Q24</f>
        <v>S2A2</v>
      </c>
      <c r="V69" s="186"/>
      <c r="W69" s="186"/>
      <c r="X69" s="186"/>
      <c r="Y69" s="186"/>
      <c r="Z69" s="186"/>
      <c r="AA69" s="186"/>
      <c r="AB69" s="186"/>
      <c r="AC69" s="186"/>
      <c r="AD69" s="186"/>
      <c r="AE69" s="186"/>
      <c r="AF69" s="186"/>
      <c r="AG69" s="186"/>
      <c r="AH69" s="186"/>
      <c r="AI69" s="186"/>
      <c r="AJ69" s="186"/>
      <c r="AK69" s="186"/>
      <c r="AL69" s="186"/>
      <c r="AM69" s="200"/>
    </row>
    <row r="70" ht="25" customHeight="1" spans="1:39">
      <c r="A70" s="185"/>
      <c r="B70" s="186"/>
      <c r="C70" s="186"/>
      <c r="D70" s="186"/>
      <c r="E70" s="186" t="s">
        <v>314</v>
      </c>
      <c r="F70" s="186"/>
      <c r="G70" s="186" t="str">
        <f>C6</f>
        <v>施工技术管理岗</v>
      </c>
      <c r="H70" s="186" t="str">
        <f>F29</f>
        <v>S1A212</v>
      </c>
      <c r="I70" s="186"/>
      <c r="J70" s="186"/>
      <c r="K70" s="186"/>
      <c r="L70" s="186"/>
      <c r="M70" s="186"/>
      <c r="N70" s="186"/>
      <c r="O70" s="186"/>
      <c r="P70" s="188"/>
      <c r="Q70" s="188"/>
      <c r="R70" s="188" t="s">
        <v>315</v>
      </c>
      <c r="S70" s="189" t="s">
        <v>316</v>
      </c>
      <c r="T70" s="188" t="str">
        <f>C6</f>
        <v>施工技术管理岗</v>
      </c>
      <c r="U70" s="186" t="str">
        <f>Q24</f>
        <v>S2A2</v>
      </c>
      <c r="V70" s="186"/>
      <c r="W70" s="186"/>
      <c r="X70" s="186"/>
      <c r="Y70" s="186"/>
      <c r="Z70" s="186"/>
      <c r="AA70" s="186"/>
      <c r="AB70" s="186"/>
      <c r="AC70" s="186"/>
      <c r="AD70" s="186"/>
      <c r="AE70" s="186"/>
      <c r="AF70" s="186"/>
      <c r="AG70" s="186"/>
      <c r="AH70" s="186"/>
      <c r="AI70" s="186"/>
      <c r="AJ70" s="186"/>
      <c r="AK70" s="186"/>
      <c r="AL70" s="186"/>
      <c r="AM70" s="200"/>
    </row>
    <row r="71" ht="25" customHeight="1" spans="1:39">
      <c r="A71" s="185"/>
      <c r="B71" s="186"/>
      <c r="C71" s="186"/>
      <c r="D71" s="186"/>
      <c r="E71" s="186" t="s">
        <v>234</v>
      </c>
      <c r="F71" s="186" t="s">
        <v>317</v>
      </c>
      <c r="G71" s="186" t="str">
        <f>C6</f>
        <v>施工技术管理岗</v>
      </c>
      <c r="H71" s="186" t="str">
        <f>F46</f>
        <v>S1A312</v>
      </c>
      <c r="I71" s="186"/>
      <c r="J71" s="186"/>
      <c r="K71" s="186"/>
      <c r="L71" s="186"/>
      <c r="M71" s="186"/>
      <c r="N71" s="186"/>
      <c r="O71" s="186"/>
      <c r="P71" s="186"/>
      <c r="Q71" s="186"/>
      <c r="R71" s="186"/>
      <c r="S71" s="186"/>
      <c r="T71" s="186"/>
      <c r="U71" s="186"/>
      <c r="V71" s="186"/>
      <c r="W71" s="186"/>
      <c r="X71" s="186"/>
      <c r="Y71" s="186"/>
      <c r="Z71" s="186"/>
      <c r="AA71" s="186"/>
      <c r="AB71" s="186"/>
      <c r="AC71" s="186"/>
      <c r="AD71" s="186"/>
      <c r="AE71" s="186"/>
      <c r="AF71" s="186"/>
      <c r="AG71" s="186"/>
      <c r="AH71" s="186"/>
      <c r="AI71" s="186"/>
      <c r="AJ71" s="186"/>
      <c r="AK71" s="186"/>
      <c r="AL71" s="186"/>
      <c r="AM71" s="200"/>
    </row>
    <row r="72" ht="25" customHeight="1" spans="1:39">
      <c r="A72" s="185"/>
      <c r="B72" s="186"/>
      <c r="C72" s="186"/>
      <c r="D72" s="186"/>
      <c r="E72" s="186" t="s">
        <v>182</v>
      </c>
      <c r="F72" s="186" t="s">
        <v>318</v>
      </c>
      <c r="G72" s="186" t="str">
        <f>C6</f>
        <v>施工技术管理岗</v>
      </c>
      <c r="H72" s="186" t="str">
        <f>D6</f>
        <v>A</v>
      </c>
      <c r="I72" s="186"/>
      <c r="J72" s="186"/>
      <c r="K72" s="186"/>
      <c r="L72" s="186"/>
      <c r="M72" s="186"/>
      <c r="N72" s="186"/>
      <c r="O72" s="186"/>
      <c r="P72" s="186"/>
      <c r="Q72" s="186"/>
      <c r="R72" s="186"/>
      <c r="S72" s="186"/>
      <c r="T72" s="186"/>
      <c r="U72" s="186"/>
      <c r="V72" s="186"/>
      <c r="W72" s="186"/>
      <c r="X72" s="186"/>
      <c r="Y72" s="186"/>
      <c r="Z72" s="186"/>
      <c r="AA72" s="186"/>
      <c r="AB72" s="186"/>
      <c r="AC72" s="186"/>
      <c r="AD72" s="186"/>
      <c r="AE72" s="186"/>
      <c r="AF72" s="186"/>
      <c r="AG72" s="186"/>
      <c r="AH72" s="186"/>
      <c r="AI72" s="186"/>
      <c r="AJ72" s="186"/>
      <c r="AK72" s="186"/>
      <c r="AL72" s="186"/>
      <c r="AM72" s="200"/>
    </row>
    <row r="73" ht="25" customHeight="1" spans="1:39">
      <c r="A73" s="185"/>
      <c r="B73" s="186"/>
      <c r="C73" s="186"/>
      <c r="D73" s="186"/>
      <c r="E73" s="186" t="s">
        <v>95</v>
      </c>
      <c r="F73" s="186" t="s">
        <v>319</v>
      </c>
      <c r="G73" s="186" t="str">
        <f>C6</f>
        <v>施工技术管理岗</v>
      </c>
      <c r="H73" s="186" t="str">
        <f>F47</f>
        <v>S1A313</v>
      </c>
      <c r="I73" s="186"/>
      <c r="J73" s="186"/>
      <c r="K73" s="186"/>
      <c r="L73" s="186"/>
      <c r="M73" s="186"/>
      <c r="N73" s="186"/>
      <c r="O73" s="186"/>
      <c r="P73" s="186"/>
      <c r="Q73" s="186"/>
      <c r="R73" s="186"/>
      <c r="S73" s="186"/>
      <c r="T73" s="186"/>
      <c r="U73" s="186"/>
      <c r="V73" s="186"/>
      <c r="W73" s="186"/>
      <c r="X73" s="186"/>
      <c r="Y73" s="186"/>
      <c r="Z73" s="186"/>
      <c r="AA73" s="186"/>
      <c r="AB73" s="186"/>
      <c r="AC73" s="186"/>
      <c r="AD73" s="186"/>
      <c r="AE73" s="186"/>
      <c r="AF73" s="186"/>
      <c r="AG73" s="186"/>
      <c r="AH73" s="186"/>
      <c r="AI73" s="186"/>
      <c r="AJ73" s="186"/>
      <c r="AK73" s="186"/>
      <c r="AL73" s="186"/>
      <c r="AM73" s="200"/>
    </row>
    <row r="74" ht="25" customHeight="1" spans="1:39">
      <c r="A74" s="185"/>
      <c r="B74" s="186"/>
      <c r="C74" s="186"/>
      <c r="D74" s="186"/>
      <c r="E74" s="186" t="s">
        <v>320</v>
      </c>
      <c r="F74" s="186" t="s">
        <v>321</v>
      </c>
      <c r="G74" s="186" t="str">
        <f>C6</f>
        <v>施工技术管理岗</v>
      </c>
      <c r="H74" s="186" t="str">
        <f>F47</f>
        <v>S1A313</v>
      </c>
      <c r="I74" s="186"/>
      <c r="J74" s="186"/>
      <c r="K74" s="186"/>
      <c r="L74" s="186"/>
      <c r="M74" s="186"/>
      <c r="N74" s="186"/>
      <c r="O74" s="186"/>
      <c r="P74" s="186"/>
      <c r="Q74" s="186"/>
      <c r="R74" s="186"/>
      <c r="S74" s="186"/>
      <c r="T74" s="186"/>
      <c r="U74" s="186"/>
      <c r="V74" s="186"/>
      <c r="W74" s="186"/>
      <c r="X74" s="186"/>
      <c r="Y74" s="186"/>
      <c r="Z74" s="186"/>
      <c r="AA74" s="186"/>
      <c r="AB74" s="186"/>
      <c r="AC74" s="186"/>
      <c r="AD74" s="186"/>
      <c r="AE74" s="186"/>
      <c r="AF74" s="186"/>
      <c r="AG74" s="186"/>
      <c r="AH74" s="186"/>
      <c r="AI74" s="186"/>
      <c r="AJ74" s="186"/>
      <c r="AK74" s="186"/>
      <c r="AL74" s="186"/>
      <c r="AM74" s="200"/>
    </row>
    <row r="75" ht="25" customHeight="1" spans="1:39">
      <c r="A75" s="185"/>
      <c r="B75" s="186"/>
      <c r="C75" s="186"/>
      <c r="D75" s="186"/>
      <c r="E75" s="186" t="s">
        <v>107</v>
      </c>
      <c r="F75" s="186" t="s">
        <v>322</v>
      </c>
      <c r="G75" s="186" t="str">
        <f>C6</f>
        <v>施工技术管理岗</v>
      </c>
      <c r="H75" s="186" t="str">
        <f>F47</f>
        <v>S1A313</v>
      </c>
      <c r="I75" s="186"/>
      <c r="J75" s="186"/>
      <c r="K75" s="186"/>
      <c r="L75" s="186"/>
      <c r="M75" s="186"/>
      <c r="N75" s="186"/>
      <c r="O75" s="186"/>
      <c r="P75" s="186"/>
      <c r="Q75" s="186"/>
      <c r="R75" s="186"/>
      <c r="S75" s="186"/>
      <c r="T75" s="186"/>
      <c r="U75" s="186"/>
      <c r="V75" s="186"/>
      <c r="W75" s="186"/>
      <c r="X75" s="186"/>
      <c r="Y75" s="186"/>
      <c r="Z75" s="186"/>
      <c r="AA75" s="186"/>
      <c r="AB75" s="186"/>
      <c r="AC75" s="186"/>
      <c r="AD75" s="186"/>
      <c r="AE75" s="186"/>
      <c r="AF75" s="186"/>
      <c r="AG75" s="186"/>
      <c r="AH75" s="186"/>
      <c r="AI75" s="186"/>
      <c r="AJ75" s="186"/>
      <c r="AK75" s="186"/>
      <c r="AL75" s="186"/>
      <c r="AM75" s="200"/>
    </row>
    <row r="76" ht="25" customHeight="1" spans="1:39">
      <c r="A76" s="185"/>
      <c r="B76" s="186"/>
      <c r="C76" s="186"/>
      <c r="D76" s="186"/>
      <c r="E76" s="186" t="s">
        <v>242</v>
      </c>
      <c r="F76" s="186" t="s">
        <v>323</v>
      </c>
      <c r="G76" s="186" t="str">
        <f>C6</f>
        <v>施工技术管理岗</v>
      </c>
      <c r="H76" s="186" t="str">
        <f>D6</f>
        <v>A</v>
      </c>
      <c r="I76" s="186"/>
      <c r="J76" s="186"/>
      <c r="K76" s="186"/>
      <c r="L76" s="186"/>
      <c r="M76" s="186"/>
      <c r="N76" s="186"/>
      <c r="O76" s="186"/>
      <c r="P76" s="186"/>
      <c r="Q76" s="186"/>
      <c r="R76" s="186"/>
      <c r="S76" s="186"/>
      <c r="T76" s="186"/>
      <c r="U76" s="186"/>
      <c r="V76" s="186"/>
      <c r="W76" s="186"/>
      <c r="X76" s="186"/>
      <c r="Y76" s="186"/>
      <c r="Z76" s="186"/>
      <c r="AA76" s="186"/>
      <c r="AB76" s="186"/>
      <c r="AC76" s="186"/>
      <c r="AD76" s="186"/>
      <c r="AE76" s="186"/>
      <c r="AF76" s="186"/>
      <c r="AG76" s="186"/>
      <c r="AH76" s="186"/>
      <c r="AI76" s="186"/>
      <c r="AJ76" s="186"/>
      <c r="AK76" s="186"/>
      <c r="AL76" s="186"/>
      <c r="AM76" s="200"/>
    </row>
    <row r="77" ht="25" customHeight="1" spans="1:39">
      <c r="A77" s="185"/>
      <c r="B77" s="186"/>
      <c r="C77" s="186"/>
      <c r="D77" s="186"/>
      <c r="E77" s="186" t="s">
        <v>324</v>
      </c>
      <c r="F77" s="186" t="s">
        <v>325</v>
      </c>
      <c r="G77" s="186" t="str">
        <f>C6</f>
        <v>施工技术管理岗</v>
      </c>
      <c r="H77" s="186" t="str">
        <f>D6</f>
        <v>A</v>
      </c>
      <c r="I77" s="186"/>
      <c r="J77" s="186"/>
      <c r="K77" s="186"/>
      <c r="L77" s="186"/>
      <c r="M77" s="186"/>
      <c r="N77" s="186"/>
      <c r="O77" s="186"/>
      <c r="P77" s="186"/>
      <c r="Q77" s="186"/>
      <c r="R77" s="186"/>
      <c r="S77" s="186"/>
      <c r="T77" s="186"/>
      <c r="U77" s="186"/>
      <c r="V77" s="186"/>
      <c r="W77" s="186"/>
      <c r="X77" s="186"/>
      <c r="Y77" s="186"/>
      <c r="Z77" s="186"/>
      <c r="AA77" s="186"/>
      <c r="AB77" s="186"/>
      <c r="AC77" s="186"/>
      <c r="AD77" s="186"/>
      <c r="AE77" s="186"/>
      <c r="AF77" s="186"/>
      <c r="AG77" s="186"/>
      <c r="AH77" s="186"/>
      <c r="AI77" s="186"/>
      <c r="AJ77" s="186"/>
      <c r="AK77" s="186"/>
      <c r="AL77" s="186"/>
      <c r="AM77" s="200"/>
    </row>
    <row r="78" ht="25" customHeight="1" spans="1:39">
      <c r="A78" s="185"/>
      <c r="B78" s="186"/>
      <c r="C78" s="186"/>
      <c r="D78" s="186"/>
      <c r="E78" s="186"/>
      <c r="F78" s="186"/>
      <c r="G78" s="186" t="str">
        <f>Q6</f>
        <v>设备管理岗</v>
      </c>
      <c r="H78" s="186" t="str">
        <f>R6</f>
        <v>H</v>
      </c>
      <c r="I78" s="186"/>
      <c r="J78" s="186"/>
      <c r="K78" s="186"/>
      <c r="L78" s="186"/>
      <c r="M78" s="186"/>
      <c r="N78" s="186"/>
      <c r="O78" s="186"/>
      <c r="P78" s="186"/>
      <c r="Q78" s="186"/>
      <c r="R78" s="186"/>
      <c r="S78" s="186"/>
      <c r="T78" s="186"/>
      <c r="U78" s="186"/>
      <c r="V78" s="186"/>
      <c r="W78" s="186"/>
      <c r="X78" s="186"/>
      <c r="Y78" s="186"/>
      <c r="Z78" s="186"/>
      <c r="AA78" s="186"/>
      <c r="AB78" s="186"/>
      <c r="AC78" s="186"/>
      <c r="AD78" s="186"/>
      <c r="AE78" s="186"/>
      <c r="AF78" s="186"/>
      <c r="AG78" s="186"/>
      <c r="AH78" s="186"/>
      <c r="AI78" s="186"/>
      <c r="AJ78" s="186"/>
      <c r="AK78" s="186"/>
      <c r="AL78" s="186"/>
      <c r="AM78" s="200"/>
    </row>
    <row r="79" ht="25" customHeight="1" spans="1:39">
      <c r="A79" s="185"/>
      <c r="B79" s="186"/>
      <c r="C79" s="186"/>
      <c r="D79" s="186"/>
      <c r="E79" s="186" t="s">
        <v>326</v>
      </c>
      <c r="F79" s="186" t="s">
        <v>327</v>
      </c>
      <c r="G79" s="186" t="str">
        <f>C6</f>
        <v>施工技术管理岗</v>
      </c>
      <c r="H79" s="186" t="str">
        <f>D6</f>
        <v>A</v>
      </c>
      <c r="I79" s="186"/>
      <c r="J79" s="186"/>
      <c r="K79" s="186"/>
      <c r="L79" s="186"/>
      <c r="M79" s="186"/>
      <c r="N79" s="186"/>
      <c r="O79" s="186"/>
      <c r="P79" s="186"/>
      <c r="Q79" s="186"/>
      <c r="R79" s="186"/>
      <c r="S79" s="186"/>
      <c r="T79" s="186"/>
      <c r="U79" s="186"/>
      <c r="V79" s="186"/>
      <c r="W79" s="186"/>
      <c r="X79" s="186"/>
      <c r="Y79" s="186"/>
      <c r="Z79" s="186"/>
      <c r="AA79" s="186"/>
      <c r="AB79" s="186"/>
      <c r="AC79" s="186"/>
      <c r="AD79" s="186"/>
      <c r="AE79" s="186"/>
      <c r="AF79" s="186"/>
      <c r="AG79" s="186"/>
      <c r="AH79" s="186"/>
      <c r="AI79" s="186"/>
      <c r="AJ79" s="186"/>
      <c r="AK79" s="186"/>
      <c r="AL79" s="186"/>
      <c r="AM79" s="200"/>
    </row>
    <row r="80" ht="25" customHeight="1" spans="1:39">
      <c r="A80" s="185"/>
      <c r="B80" s="186"/>
      <c r="C80" s="186"/>
      <c r="D80" s="186"/>
      <c r="E80" s="186" t="s">
        <v>328</v>
      </c>
      <c r="F80" s="186" t="s">
        <v>329</v>
      </c>
      <c r="G80" s="186" t="str">
        <f>K6</f>
        <v>质量管理岗</v>
      </c>
      <c r="H80" s="186" t="str">
        <f>L6</f>
        <v>E</v>
      </c>
      <c r="I80" s="186"/>
      <c r="J80" s="186"/>
      <c r="K80" s="186"/>
      <c r="L80" s="186"/>
      <c r="M80" s="186"/>
      <c r="N80" s="186"/>
      <c r="O80" s="186"/>
      <c r="P80" s="186"/>
      <c r="Q80" s="186"/>
      <c r="R80" s="186"/>
      <c r="S80" s="186"/>
      <c r="T80" s="186"/>
      <c r="U80" s="186"/>
      <c r="V80" s="186"/>
      <c r="W80" s="186"/>
      <c r="X80" s="186"/>
      <c r="Y80" s="186"/>
      <c r="Z80" s="186"/>
      <c r="AA80" s="186"/>
      <c r="AB80" s="186"/>
      <c r="AC80" s="186"/>
      <c r="AD80" s="186"/>
      <c r="AE80" s="186"/>
      <c r="AF80" s="186"/>
      <c r="AG80" s="186"/>
      <c r="AH80" s="186"/>
      <c r="AI80" s="186"/>
      <c r="AJ80" s="186"/>
      <c r="AK80" s="186"/>
      <c r="AL80" s="186"/>
      <c r="AM80" s="200"/>
    </row>
    <row r="81" ht="25" customHeight="1" spans="1:39">
      <c r="A81" s="185"/>
      <c r="B81" s="186"/>
      <c r="C81" s="186"/>
      <c r="D81" s="186"/>
      <c r="E81" s="186" t="s">
        <v>330</v>
      </c>
      <c r="F81" s="186" t="s">
        <v>331</v>
      </c>
      <c r="G81" s="186" t="str">
        <f>C6</f>
        <v>施工技术管理岗</v>
      </c>
      <c r="H81" s="186" t="str">
        <f>D6</f>
        <v>A</v>
      </c>
      <c r="I81" s="186"/>
      <c r="J81" s="186"/>
      <c r="K81" s="186"/>
      <c r="L81" s="186"/>
      <c r="M81" s="186"/>
      <c r="N81" s="186"/>
      <c r="O81" s="186"/>
      <c r="P81" s="186"/>
      <c r="Q81" s="186"/>
      <c r="R81" s="186"/>
      <c r="S81" s="186"/>
      <c r="T81" s="186"/>
      <c r="U81" s="186"/>
      <c r="V81" s="186"/>
      <c r="W81" s="186"/>
      <c r="X81" s="186"/>
      <c r="Y81" s="186"/>
      <c r="Z81" s="186"/>
      <c r="AA81" s="186"/>
      <c r="AB81" s="186"/>
      <c r="AC81" s="186"/>
      <c r="AD81" s="186"/>
      <c r="AE81" s="186"/>
      <c r="AF81" s="186"/>
      <c r="AG81" s="186"/>
      <c r="AH81" s="186"/>
      <c r="AI81" s="186"/>
      <c r="AJ81" s="186"/>
      <c r="AK81" s="186"/>
      <c r="AL81" s="186"/>
      <c r="AM81" s="200"/>
    </row>
    <row r="82" ht="25" customHeight="1" spans="1:39">
      <c r="A82" s="185"/>
      <c r="B82" s="186"/>
      <c r="C82" s="186"/>
      <c r="D82" s="186"/>
      <c r="E82" s="186"/>
      <c r="F82" s="186"/>
      <c r="G82" s="186" t="str">
        <f>M6</f>
        <v>安全管理岗</v>
      </c>
      <c r="H82" s="186" t="str">
        <f>N6</f>
        <v>F</v>
      </c>
      <c r="I82" s="186"/>
      <c r="J82" s="186"/>
      <c r="K82" s="186"/>
      <c r="L82" s="186"/>
      <c r="M82" s="186"/>
      <c r="N82" s="186"/>
      <c r="O82" s="186"/>
      <c r="P82" s="186"/>
      <c r="Q82" s="186"/>
      <c r="R82" s="186"/>
      <c r="S82" s="186"/>
      <c r="T82" s="186"/>
      <c r="U82" s="186"/>
      <c r="V82" s="186"/>
      <c r="W82" s="186"/>
      <c r="X82" s="186"/>
      <c r="Y82" s="186"/>
      <c r="Z82" s="186"/>
      <c r="AA82" s="186"/>
      <c r="AB82" s="186"/>
      <c r="AC82" s="186"/>
      <c r="AD82" s="186"/>
      <c r="AE82" s="186"/>
      <c r="AF82" s="186"/>
      <c r="AG82" s="186"/>
      <c r="AH82" s="186"/>
      <c r="AI82" s="186"/>
      <c r="AJ82" s="186"/>
      <c r="AK82" s="186"/>
      <c r="AL82" s="186"/>
      <c r="AM82" s="200"/>
    </row>
    <row r="83" ht="25" customHeight="1" spans="1:39">
      <c r="A83" s="185"/>
      <c r="B83" s="186"/>
      <c r="C83" s="186"/>
      <c r="D83" s="186"/>
      <c r="E83" s="186" t="s">
        <v>332</v>
      </c>
      <c r="F83" s="186" t="s">
        <v>333</v>
      </c>
      <c r="G83" s="186" t="str">
        <f>W6</f>
        <v>资料岗</v>
      </c>
      <c r="H83" s="186" t="str">
        <f>X6</f>
        <v>K</v>
      </c>
      <c r="I83" s="186"/>
      <c r="J83" s="186"/>
      <c r="K83" s="186"/>
      <c r="L83" s="186"/>
      <c r="M83" s="186"/>
      <c r="N83" s="186"/>
      <c r="O83" s="186"/>
      <c r="P83" s="186"/>
      <c r="Q83" s="186"/>
      <c r="R83" s="186"/>
      <c r="S83" s="186"/>
      <c r="T83" s="186"/>
      <c r="U83" s="186"/>
      <c r="V83" s="186"/>
      <c r="W83" s="186"/>
      <c r="X83" s="186"/>
      <c r="Y83" s="186"/>
      <c r="Z83" s="186"/>
      <c r="AA83" s="186"/>
      <c r="AB83" s="186"/>
      <c r="AC83" s="186"/>
      <c r="AD83" s="186"/>
      <c r="AE83" s="186"/>
      <c r="AF83" s="186"/>
      <c r="AG83" s="186"/>
      <c r="AH83" s="186"/>
      <c r="AI83" s="186"/>
      <c r="AJ83" s="186"/>
      <c r="AK83" s="186"/>
      <c r="AL83" s="186"/>
      <c r="AM83" s="200"/>
    </row>
    <row r="84" ht="25" customHeight="1" spans="1:39">
      <c r="A84" s="185"/>
      <c r="B84" s="186"/>
      <c r="C84" s="186"/>
      <c r="D84" s="186"/>
      <c r="E84" s="186" t="s">
        <v>334</v>
      </c>
      <c r="F84" s="186" t="s">
        <v>335</v>
      </c>
      <c r="G84" s="186" t="str">
        <f>C6</f>
        <v>施工技术管理岗</v>
      </c>
      <c r="H84" s="186" t="str">
        <f>D6</f>
        <v>A</v>
      </c>
      <c r="I84" s="186"/>
      <c r="J84" s="186"/>
      <c r="K84" s="186"/>
      <c r="L84" s="186"/>
      <c r="M84" s="186"/>
      <c r="N84" s="186"/>
      <c r="O84" s="186"/>
      <c r="P84" s="186"/>
      <c r="Q84" s="186"/>
      <c r="R84" s="186"/>
      <c r="S84" s="186"/>
      <c r="T84" s="186"/>
      <c r="U84" s="186"/>
      <c r="V84" s="186"/>
      <c r="W84" s="186"/>
      <c r="X84" s="186"/>
      <c r="Y84" s="186"/>
      <c r="Z84" s="186"/>
      <c r="AA84" s="186"/>
      <c r="AB84" s="186"/>
      <c r="AC84" s="186"/>
      <c r="AD84" s="186"/>
      <c r="AE84" s="186"/>
      <c r="AF84" s="186"/>
      <c r="AG84" s="186"/>
      <c r="AH84" s="186"/>
      <c r="AI84" s="186"/>
      <c r="AJ84" s="186"/>
      <c r="AK84" s="186"/>
      <c r="AL84" s="186"/>
      <c r="AM84" s="200"/>
    </row>
    <row r="85" ht="25" customHeight="1" spans="1:39">
      <c r="A85" s="185"/>
      <c r="B85" s="186"/>
      <c r="C85" s="186"/>
      <c r="D85" s="186"/>
      <c r="E85" s="186" t="s">
        <v>336</v>
      </c>
      <c r="F85" s="186" t="s">
        <v>337</v>
      </c>
      <c r="G85" s="186" t="str">
        <f>C6</f>
        <v>施工技术管理岗</v>
      </c>
      <c r="H85" s="186" t="str">
        <f>D6</f>
        <v>A</v>
      </c>
      <c r="I85" s="186"/>
      <c r="J85" s="186"/>
      <c r="K85" s="186"/>
      <c r="L85" s="186"/>
      <c r="M85" s="186"/>
      <c r="N85" s="186"/>
      <c r="O85" s="186"/>
      <c r="P85" s="186"/>
      <c r="Q85" s="186"/>
      <c r="R85" s="186"/>
      <c r="S85" s="186"/>
      <c r="T85" s="186"/>
      <c r="U85" s="186"/>
      <c r="V85" s="186"/>
      <c r="W85" s="186"/>
      <c r="X85" s="186"/>
      <c r="Y85" s="186"/>
      <c r="Z85" s="186"/>
      <c r="AA85" s="186"/>
      <c r="AB85" s="186"/>
      <c r="AC85" s="186"/>
      <c r="AD85" s="186"/>
      <c r="AE85" s="186"/>
      <c r="AF85" s="186"/>
      <c r="AG85" s="186"/>
      <c r="AH85" s="186"/>
      <c r="AI85" s="186"/>
      <c r="AJ85" s="186"/>
      <c r="AK85" s="186"/>
      <c r="AL85" s="186"/>
      <c r="AM85" s="200"/>
    </row>
    <row r="86" ht="25" customHeight="1" spans="1:39">
      <c r="A86" s="185"/>
      <c r="B86" s="186"/>
      <c r="C86" s="186" t="s">
        <v>338</v>
      </c>
      <c r="D86" s="186" t="s">
        <v>339</v>
      </c>
      <c r="E86" s="186" t="s">
        <v>338</v>
      </c>
      <c r="F86" s="186" t="s">
        <v>340</v>
      </c>
      <c r="G86" s="186" t="str">
        <f>C6</f>
        <v>施工技术管理岗</v>
      </c>
      <c r="H86" s="186" t="str">
        <f>D6</f>
        <v>A</v>
      </c>
      <c r="I86" s="186"/>
      <c r="J86" s="186"/>
      <c r="K86" s="186"/>
      <c r="L86" s="186"/>
      <c r="M86" s="186"/>
      <c r="N86" s="186"/>
      <c r="O86" s="186"/>
      <c r="P86" s="186"/>
      <c r="Q86" s="186"/>
      <c r="R86" s="186"/>
      <c r="S86" s="186"/>
      <c r="T86" s="186"/>
      <c r="U86" s="186"/>
      <c r="V86" s="186"/>
      <c r="W86" s="186"/>
      <c r="X86" s="186"/>
      <c r="Y86" s="186"/>
      <c r="Z86" s="186"/>
      <c r="AA86" s="186"/>
      <c r="AB86" s="186"/>
      <c r="AC86" s="186"/>
      <c r="AD86" s="186"/>
      <c r="AE86" s="186"/>
      <c r="AF86" s="186"/>
      <c r="AG86" s="186"/>
      <c r="AH86" s="186"/>
      <c r="AI86" s="186"/>
      <c r="AJ86" s="186"/>
      <c r="AK86" s="186"/>
      <c r="AL86" s="186"/>
      <c r="AM86" s="200"/>
    </row>
    <row r="87" ht="25" customHeight="1" spans="1:39">
      <c r="A87" s="185"/>
      <c r="B87" s="186"/>
      <c r="C87" s="186" t="s">
        <v>341</v>
      </c>
      <c r="D87" s="186" t="s">
        <v>342</v>
      </c>
      <c r="E87" s="186" t="s">
        <v>343</v>
      </c>
      <c r="F87" s="186"/>
      <c r="G87" s="186" t="str">
        <f>C6</f>
        <v>施工技术管理岗</v>
      </c>
      <c r="H87" s="186" t="str">
        <f>D41</f>
        <v>S1A3</v>
      </c>
      <c r="I87" s="186"/>
      <c r="J87" s="186"/>
      <c r="K87" s="186"/>
      <c r="L87" s="186"/>
      <c r="M87" s="186"/>
      <c r="N87" s="186"/>
      <c r="O87" s="186"/>
      <c r="P87" s="186"/>
      <c r="Q87" s="186"/>
      <c r="R87" s="186"/>
      <c r="S87" s="186"/>
      <c r="T87" s="186"/>
      <c r="U87" s="186"/>
      <c r="V87" s="186"/>
      <c r="W87" s="186"/>
      <c r="X87" s="186"/>
      <c r="Y87" s="186"/>
      <c r="Z87" s="186"/>
      <c r="AA87" s="186"/>
      <c r="AB87" s="186"/>
      <c r="AC87" s="186"/>
      <c r="AD87" s="186"/>
      <c r="AE87" s="186"/>
      <c r="AF87" s="186"/>
      <c r="AG87" s="186"/>
      <c r="AH87" s="186"/>
      <c r="AI87" s="186"/>
      <c r="AJ87" s="186"/>
      <c r="AK87" s="186"/>
      <c r="AL87" s="186"/>
      <c r="AM87" s="200"/>
    </row>
    <row r="88" ht="25" customHeight="1" spans="1:39">
      <c r="A88" s="185"/>
      <c r="B88" s="186"/>
      <c r="C88" s="186"/>
      <c r="D88" s="186"/>
      <c r="E88" s="186" t="s">
        <v>344</v>
      </c>
      <c r="F88" s="186" t="s">
        <v>345</v>
      </c>
      <c r="G88" s="186" t="str">
        <f>I6</f>
        <v>生产调度岗</v>
      </c>
      <c r="H88" s="186" t="str">
        <f>J6</f>
        <v>D</v>
      </c>
      <c r="I88" s="186"/>
      <c r="J88" s="186"/>
      <c r="K88" s="186"/>
      <c r="L88" s="186"/>
      <c r="M88" s="186"/>
      <c r="N88" s="186"/>
      <c r="O88" s="186"/>
      <c r="P88" s="186"/>
      <c r="Q88" s="186"/>
      <c r="R88" s="186"/>
      <c r="S88" s="186"/>
      <c r="T88" s="186"/>
      <c r="U88" s="186"/>
      <c r="V88" s="186"/>
      <c r="W88" s="186"/>
      <c r="X88" s="186"/>
      <c r="Y88" s="186"/>
      <c r="Z88" s="186"/>
      <c r="AA88" s="186"/>
      <c r="AB88" s="186"/>
      <c r="AC88" s="186"/>
      <c r="AD88" s="186"/>
      <c r="AE88" s="186"/>
      <c r="AF88" s="186"/>
      <c r="AG88" s="186"/>
      <c r="AH88" s="186"/>
      <c r="AI88" s="186"/>
      <c r="AJ88" s="186"/>
      <c r="AK88" s="186"/>
      <c r="AL88" s="186"/>
      <c r="AM88" s="200"/>
    </row>
    <row r="89" ht="25" customHeight="1" spans="1:39">
      <c r="A89" s="185"/>
      <c r="B89" s="186"/>
      <c r="C89" s="186"/>
      <c r="D89" s="186"/>
      <c r="E89" s="186" t="s">
        <v>346</v>
      </c>
      <c r="F89" s="186" t="s">
        <v>347</v>
      </c>
      <c r="G89" s="186" t="str">
        <f>C6</f>
        <v>施工技术管理岗</v>
      </c>
      <c r="H89" s="186" t="str">
        <f>D6</f>
        <v>A</v>
      </c>
      <c r="I89" s="186"/>
      <c r="J89" s="186"/>
      <c r="K89" s="186"/>
      <c r="L89" s="186"/>
      <c r="M89" s="186"/>
      <c r="N89" s="186"/>
      <c r="O89" s="186"/>
      <c r="P89" s="186"/>
      <c r="Q89" s="186"/>
      <c r="R89" s="186"/>
      <c r="S89" s="186"/>
      <c r="T89" s="186"/>
      <c r="U89" s="186"/>
      <c r="V89" s="186"/>
      <c r="W89" s="186"/>
      <c r="X89" s="186"/>
      <c r="Y89" s="186"/>
      <c r="Z89" s="186"/>
      <c r="AA89" s="186"/>
      <c r="AB89" s="186"/>
      <c r="AC89" s="186"/>
      <c r="AD89" s="186"/>
      <c r="AE89" s="186"/>
      <c r="AF89" s="186"/>
      <c r="AG89" s="186"/>
      <c r="AH89" s="186"/>
      <c r="AI89" s="186"/>
      <c r="AJ89" s="186"/>
      <c r="AK89" s="186"/>
      <c r="AL89" s="186"/>
      <c r="AM89" s="200"/>
    </row>
    <row r="90" ht="25" customHeight="1" spans="1:39">
      <c r="A90" s="185"/>
      <c r="B90" s="186"/>
      <c r="C90" s="186"/>
      <c r="D90" s="186"/>
      <c r="E90" s="186" t="s">
        <v>348</v>
      </c>
      <c r="F90" s="186" t="s">
        <v>349</v>
      </c>
      <c r="G90" s="186" t="str">
        <f>M7</f>
        <v>项目部全体</v>
      </c>
      <c r="H90" s="186" t="str">
        <f>N7</f>
        <v>W</v>
      </c>
      <c r="I90" s="186"/>
      <c r="J90" s="186"/>
      <c r="K90" s="186"/>
      <c r="L90" s="186"/>
      <c r="M90" s="186"/>
      <c r="N90" s="186"/>
      <c r="O90" s="186"/>
      <c r="P90" s="186"/>
      <c r="Q90" s="186"/>
      <c r="R90" s="186"/>
      <c r="S90" s="186"/>
      <c r="T90" s="186"/>
      <c r="U90" s="186"/>
      <c r="V90" s="186"/>
      <c r="W90" s="186"/>
      <c r="X90" s="186"/>
      <c r="Y90" s="186"/>
      <c r="Z90" s="186"/>
      <c r="AA90" s="186"/>
      <c r="AB90" s="186"/>
      <c r="AC90" s="186"/>
      <c r="AD90" s="186"/>
      <c r="AE90" s="186"/>
      <c r="AF90" s="186"/>
      <c r="AG90" s="186"/>
      <c r="AH90" s="186"/>
      <c r="AI90" s="186"/>
      <c r="AJ90" s="186"/>
      <c r="AK90" s="186"/>
      <c r="AL90" s="186"/>
      <c r="AM90" s="200"/>
    </row>
    <row r="91" ht="25" customHeight="1" spans="1:39">
      <c r="A91" s="185"/>
      <c r="B91" s="186"/>
      <c r="C91" s="186"/>
      <c r="D91" s="186"/>
      <c r="E91" s="186" t="s">
        <v>350</v>
      </c>
      <c r="F91" s="186" t="s">
        <v>351</v>
      </c>
      <c r="G91" s="186" t="str">
        <f>C6</f>
        <v>施工技术管理岗</v>
      </c>
      <c r="H91" s="186" t="str">
        <f>D6</f>
        <v>A</v>
      </c>
      <c r="I91" s="186"/>
      <c r="J91" s="186"/>
      <c r="K91" s="186"/>
      <c r="L91" s="186"/>
      <c r="M91" s="186"/>
      <c r="N91" s="186"/>
      <c r="O91" s="186"/>
      <c r="P91" s="186"/>
      <c r="Q91" s="186"/>
      <c r="R91" s="186"/>
      <c r="S91" s="186"/>
      <c r="T91" s="186"/>
      <c r="U91" s="186"/>
      <c r="V91" s="186"/>
      <c r="W91" s="186"/>
      <c r="X91" s="186"/>
      <c r="Y91" s="186"/>
      <c r="Z91" s="186"/>
      <c r="AA91" s="186"/>
      <c r="AB91" s="186"/>
      <c r="AC91" s="186"/>
      <c r="AD91" s="186"/>
      <c r="AE91" s="186"/>
      <c r="AF91" s="186"/>
      <c r="AG91" s="186"/>
      <c r="AH91" s="186"/>
      <c r="AI91" s="186"/>
      <c r="AJ91" s="186"/>
      <c r="AK91" s="186"/>
      <c r="AL91" s="186"/>
      <c r="AM91" s="200"/>
    </row>
    <row r="92" ht="25" customHeight="1" spans="1:39">
      <c r="A92" s="181" t="str">
        <f>G6</f>
        <v>试验岗</v>
      </c>
      <c r="B92" s="182"/>
      <c r="C92" s="182"/>
      <c r="D92" s="182"/>
      <c r="E92" s="182"/>
      <c r="F92" s="182"/>
      <c r="G92" s="182"/>
      <c r="H92" s="182"/>
      <c r="I92" s="182"/>
      <c r="J92" s="182"/>
      <c r="K92" s="182"/>
      <c r="L92" s="182"/>
      <c r="M92" s="182" t="s">
        <v>352</v>
      </c>
      <c r="N92" s="182" t="str">
        <f>A92</f>
        <v>试验岗</v>
      </c>
      <c r="O92" s="182"/>
      <c r="P92" s="182"/>
      <c r="Q92" s="182"/>
      <c r="R92" s="182"/>
      <c r="S92" s="182"/>
      <c r="T92" s="182"/>
      <c r="U92" s="182"/>
      <c r="V92" s="182"/>
      <c r="W92" s="182"/>
      <c r="X92" s="182"/>
      <c r="Y92" s="182"/>
      <c r="Z92" s="182" t="s">
        <v>353</v>
      </c>
      <c r="AA92" s="182" t="str">
        <f>N92</f>
        <v>试验岗</v>
      </c>
      <c r="AB92" s="182"/>
      <c r="AC92" s="182"/>
      <c r="AD92" s="182"/>
      <c r="AE92" s="182"/>
      <c r="AF92" s="182"/>
      <c r="AG92" s="182"/>
      <c r="AH92" s="182"/>
      <c r="AI92" s="182"/>
      <c r="AJ92" s="182"/>
      <c r="AK92" s="182"/>
      <c r="AL92" s="182"/>
      <c r="AM92" s="198" t="s">
        <v>354</v>
      </c>
    </row>
    <row r="93" ht="25" customHeight="1" spans="1:39">
      <c r="A93" s="183" t="s">
        <v>49</v>
      </c>
      <c r="B93" s="184"/>
      <c r="C93" s="184" t="s">
        <v>50</v>
      </c>
      <c r="D93" s="184"/>
      <c r="E93" s="184" t="s">
        <v>51</v>
      </c>
      <c r="F93" s="184"/>
      <c r="G93" s="184"/>
      <c r="H93" s="184"/>
      <c r="I93" s="184" t="s">
        <v>52</v>
      </c>
      <c r="J93" s="184"/>
      <c r="K93" s="184"/>
      <c r="L93" s="184"/>
      <c r="M93" s="184" t="s">
        <v>53</v>
      </c>
      <c r="N93" s="184" t="s">
        <v>49</v>
      </c>
      <c r="O93" s="184"/>
      <c r="P93" s="184" t="s">
        <v>50</v>
      </c>
      <c r="Q93" s="184"/>
      <c r="R93" s="184" t="s">
        <v>51</v>
      </c>
      <c r="S93" s="184"/>
      <c r="T93" s="184"/>
      <c r="U93" s="184"/>
      <c r="V93" s="184" t="s">
        <v>52</v>
      </c>
      <c r="W93" s="184"/>
      <c r="X93" s="184"/>
      <c r="Y93" s="184"/>
      <c r="Z93" s="184" t="s">
        <v>53</v>
      </c>
      <c r="AA93" s="184" t="s">
        <v>49</v>
      </c>
      <c r="AB93" s="184"/>
      <c r="AC93" s="184" t="s">
        <v>50</v>
      </c>
      <c r="AD93" s="184"/>
      <c r="AE93" s="184" t="s">
        <v>51</v>
      </c>
      <c r="AF93" s="184"/>
      <c r="AG93" s="184"/>
      <c r="AH93" s="184"/>
      <c r="AI93" s="184" t="s">
        <v>52</v>
      </c>
      <c r="AJ93" s="184"/>
      <c r="AK93" s="184"/>
      <c r="AL93" s="184"/>
      <c r="AM93" s="199" t="s">
        <v>53</v>
      </c>
    </row>
    <row r="94" ht="25" customHeight="1" spans="1:39">
      <c r="A94" s="183"/>
      <c r="B94" s="184"/>
      <c r="C94" s="184"/>
      <c r="D94" s="184"/>
      <c r="E94" s="184" t="s">
        <v>55</v>
      </c>
      <c r="F94" s="184"/>
      <c r="G94" s="184" t="s">
        <v>56</v>
      </c>
      <c r="H94" s="184"/>
      <c r="I94" s="184" t="s">
        <v>55</v>
      </c>
      <c r="J94" s="184"/>
      <c r="K94" s="184" t="s">
        <v>56</v>
      </c>
      <c r="L94" s="184"/>
      <c r="M94" s="184"/>
      <c r="N94" s="184"/>
      <c r="O94" s="184"/>
      <c r="P94" s="184"/>
      <c r="Q94" s="184"/>
      <c r="R94" s="184" t="s">
        <v>55</v>
      </c>
      <c r="S94" s="184"/>
      <c r="T94" s="184" t="s">
        <v>56</v>
      </c>
      <c r="U94" s="184"/>
      <c r="V94" s="184" t="s">
        <v>55</v>
      </c>
      <c r="W94" s="184"/>
      <c r="X94" s="184" t="s">
        <v>56</v>
      </c>
      <c r="Y94" s="184"/>
      <c r="Z94" s="184"/>
      <c r="AA94" s="184"/>
      <c r="AB94" s="184"/>
      <c r="AC94" s="184"/>
      <c r="AD94" s="184"/>
      <c r="AE94" s="184" t="s">
        <v>55</v>
      </c>
      <c r="AF94" s="184"/>
      <c r="AG94" s="184" t="s">
        <v>56</v>
      </c>
      <c r="AH94" s="184"/>
      <c r="AI94" s="184" t="s">
        <v>55</v>
      </c>
      <c r="AJ94" s="184"/>
      <c r="AK94" s="184" t="s">
        <v>56</v>
      </c>
      <c r="AL94" s="184"/>
      <c r="AM94" s="199"/>
    </row>
    <row r="95" ht="25" customHeight="1" spans="1:39">
      <c r="A95" s="183" t="s">
        <v>59</v>
      </c>
      <c r="B95" s="184" t="s">
        <v>58</v>
      </c>
      <c r="C95" s="184" t="s">
        <v>59</v>
      </c>
      <c r="D95" s="184" t="s">
        <v>58</v>
      </c>
      <c r="E95" s="184" t="s">
        <v>59</v>
      </c>
      <c r="F95" s="184" t="s">
        <v>58</v>
      </c>
      <c r="G95" s="184" t="s">
        <v>56</v>
      </c>
      <c r="H95" s="184" t="s">
        <v>60</v>
      </c>
      <c r="I95" s="184" t="s">
        <v>59</v>
      </c>
      <c r="J95" s="184" t="s">
        <v>58</v>
      </c>
      <c r="K95" s="184" t="s">
        <v>56</v>
      </c>
      <c r="L95" s="184" t="s">
        <v>60</v>
      </c>
      <c r="M95" s="184"/>
      <c r="N95" s="184" t="s">
        <v>59</v>
      </c>
      <c r="O95" s="184" t="s">
        <v>58</v>
      </c>
      <c r="P95" s="184" t="s">
        <v>59</v>
      </c>
      <c r="Q95" s="184" t="s">
        <v>58</v>
      </c>
      <c r="R95" s="184" t="s">
        <v>59</v>
      </c>
      <c r="S95" s="184" t="s">
        <v>58</v>
      </c>
      <c r="T95" s="184" t="s">
        <v>56</v>
      </c>
      <c r="U95" s="184" t="s">
        <v>60</v>
      </c>
      <c r="V95" s="184" t="s">
        <v>59</v>
      </c>
      <c r="W95" s="184" t="s">
        <v>58</v>
      </c>
      <c r="X95" s="184" t="s">
        <v>56</v>
      </c>
      <c r="Y95" s="184" t="s">
        <v>60</v>
      </c>
      <c r="Z95" s="184"/>
      <c r="AA95" s="184" t="s">
        <v>59</v>
      </c>
      <c r="AB95" s="184" t="s">
        <v>58</v>
      </c>
      <c r="AC95" s="184" t="s">
        <v>59</v>
      </c>
      <c r="AD95" s="184" t="s">
        <v>58</v>
      </c>
      <c r="AE95" s="184" t="s">
        <v>59</v>
      </c>
      <c r="AF95" s="184" t="s">
        <v>58</v>
      </c>
      <c r="AG95" s="184" t="s">
        <v>56</v>
      </c>
      <c r="AH95" s="184" t="s">
        <v>60</v>
      </c>
      <c r="AI95" s="184" t="s">
        <v>59</v>
      </c>
      <c r="AJ95" s="184" t="s">
        <v>58</v>
      </c>
      <c r="AK95" s="184" t="s">
        <v>56</v>
      </c>
      <c r="AL95" s="184" t="s">
        <v>60</v>
      </c>
      <c r="AM95" s="199"/>
    </row>
    <row r="96" s="169" customFormat="1" ht="25" customHeight="1" spans="1:39">
      <c r="A96" s="202" t="str">
        <f>G6</f>
        <v>试验岗</v>
      </c>
      <c r="B96" s="187" t="s">
        <v>352</v>
      </c>
      <c r="C96" s="187" t="s">
        <v>355</v>
      </c>
      <c r="D96" s="187" t="s">
        <v>356</v>
      </c>
      <c r="E96" s="187" t="s">
        <v>357</v>
      </c>
      <c r="F96" s="187"/>
      <c r="G96" s="187" t="s">
        <v>3</v>
      </c>
      <c r="H96" s="187" t="str">
        <f>U39</f>
        <v>S1A414</v>
      </c>
      <c r="I96" s="187"/>
      <c r="J96" s="187"/>
      <c r="K96" s="187"/>
      <c r="L96" s="187"/>
      <c r="M96" s="187"/>
      <c r="N96" s="203" t="str">
        <f>N92</f>
        <v>试验岗</v>
      </c>
      <c r="O96" s="203" t="str">
        <f>Z92</f>
        <v>S2C</v>
      </c>
      <c r="P96" s="187" t="s">
        <v>358</v>
      </c>
      <c r="Q96" s="187" t="s">
        <v>359</v>
      </c>
      <c r="R96" s="187" t="s">
        <v>360</v>
      </c>
      <c r="S96" s="187"/>
      <c r="T96" s="187" t="s">
        <v>15</v>
      </c>
      <c r="U96" s="187" t="str">
        <f>F100</f>
        <v>S1C211</v>
      </c>
      <c r="V96" s="187"/>
      <c r="W96" s="187"/>
      <c r="X96" s="187"/>
      <c r="Y96" s="187"/>
      <c r="Z96" s="187"/>
      <c r="AA96" s="187"/>
      <c r="AB96" s="187"/>
      <c r="AC96" s="187"/>
      <c r="AD96" s="187"/>
      <c r="AE96" s="187"/>
      <c r="AF96" s="187"/>
      <c r="AG96" s="187"/>
      <c r="AH96" s="187"/>
      <c r="AI96" s="187"/>
      <c r="AJ96" s="187"/>
      <c r="AK96" s="187"/>
      <c r="AL96" s="187"/>
      <c r="AM96" s="206"/>
    </row>
    <row r="97" s="169" customFormat="1" ht="25" customHeight="1" spans="1:39">
      <c r="A97" s="202"/>
      <c r="B97" s="187"/>
      <c r="C97" s="187"/>
      <c r="D97" s="187"/>
      <c r="E97" s="187" t="s">
        <v>260</v>
      </c>
      <c r="F97" s="187"/>
      <c r="G97" s="187" t="s">
        <v>11</v>
      </c>
      <c r="H97" s="187" t="str">
        <f>F55</f>
        <v>S1A320</v>
      </c>
      <c r="I97" s="187"/>
      <c r="J97" s="187"/>
      <c r="K97" s="187"/>
      <c r="L97" s="187"/>
      <c r="M97" s="187"/>
      <c r="N97" s="204"/>
      <c r="O97" s="204"/>
      <c r="P97" s="187"/>
      <c r="Q97" s="187"/>
      <c r="R97" s="187" t="s">
        <v>361</v>
      </c>
      <c r="S97" s="189" t="s">
        <v>362</v>
      </c>
      <c r="T97" s="187" t="s">
        <v>15</v>
      </c>
      <c r="U97" s="187" t="str">
        <f>L6</f>
        <v>E</v>
      </c>
      <c r="V97" s="187"/>
      <c r="W97" s="187"/>
      <c r="X97" s="187"/>
      <c r="Y97" s="187"/>
      <c r="Z97" s="187"/>
      <c r="AA97" s="187"/>
      <c r="AB97" s="187"/>
      <c r="AC97" s="187"/>
      <c r="AD97" s="187"/>
      <c r="AE97" s="187"/>
      <c r="AF97" s="187"/>
      <c r="AG97" s="187"/>
      <c r="AH97" s="187"/>
      <c r="AI97" s="187"/>
      <c r="AJ97" s="187"/>
      <c r="AK97" s="187"/>
      <c r="AL97" s="187"/>
      <c r="AM97" s="206"/>
    </row>
    <row r="98" s="169" customFormat="1" ht="25" customHeight="1" spans="1:39">
      <c r="A98" s="202"/>
      <c r="B98" s="187"/>
      <c r="C98" s="187"/>
      <c r="D98" s="187"/>
      <c r="E98" s="187" t="s">
        <v>363</v>
      </c>
      <c r="F98" s="187"/>
      <c r="G98" s="187" t="str">
        <f>C6</f>
        <v>施工技术管理岗</v>
      </c>
      <c r="H98" s="187" t="str">
        <f>F26</f>
        <v>S1A211</v>
      </c>
      <c r="I98" s="187"/>
      <c r="J98" s="187"/>
      <c r="K98" s="187"/>
      <c r="L98" s="187"/>
      <c r="M98" s="187"/>
      <c r="N98" s="204"/>
      <c r="O98" s="204"/>
      <c r="P98" s="187"/>
      <c r="Q98" s="187"/>
      <c r="R98" s="187" t="s">
        <v>364</v>
      </c>
      <c r="S98" s="187"/>
      <c r="T98" s="187" t="s">
        <v>15</v>
      </c>
      <c r="U98" s="187" t="str">
        <f>H70</f>
        <v>S1A212</v>
      </c>
      <c r="V98" s="187"/>
      <c r="W98" s="187"/>
      <c r="X98" s="187"/>
      <c r="Y98" s="187"/>
      <c r="Z98" s="187"/>
      <c r="AA98" s="187"/>
      <c r="AB98" s="187"/>
      <c r="AC98" s="187"/>
      <c r="AD98" s="187"/>
      <c r="AE98" s="187"/>
      <c r="AF98" s="187"/>
      <c r="AG98" s="187"/>
      <c r="AH98" s="187"/>
      <c r="AI98" s="187"/>
      <c r="AJ98" s="187"/>
      <c r="AK98" s="187"/>
      <c r="AL98" s="187"/>
      <c r="AM98" s="206"/>
    </row>
    <row r="99" s="169" customFormat="1" ht="25" customHeight="1" spans="1:39">
      <c r="A99" s="202"/>
      <c r="B99" s="187"/>
      <c r="C99" s="187" t="s">
        <v>365</v>
      </c>
      <c r="D99" s="187" t="s">
        <v>366</v>
      </c>
      <c r="E99" s="187" t="s">
        <v>203</v>
      </c>
      <c r="F99" s="187"/>
      <c r="G99" s="187" t="s">
        <v>3</v>
      </c>
      <c r="H99" s="187" t="str">
        <f>S36</f>
        <v>S2A315</v>
      </c>
      <c r="I99" s="187"/>
      <c r="J99" s="187"/>
      <c r="K99" s="187"/>
      <c r="L99" s="187"/>
      <c r="M99" s="187"/>
      <c r="N99" s="204"/>
      <c r="O99" s="204"/>
      <c r="P99" s="187"/>
      <c r="Q99" s="187"/>
      <c r="R99" s="187" t="s">
        <v>367</v>
      </c>
      <c r="S99" s="189" t="s">
        <v>368</v>
      </c>
      <c r="T99" s="187" t="str">
        <f>O6</f>
        <v>物资管理岗</v>
      </c>
      <c r="U99" s="187" t="str">
        <f>P6</f>
        <v>G</v>
      </c>
      <c r="V99" s="187"/>
      <c r="W99" s="187"/>
      <c r="X99" s="187"/>
      <c r="Y99" s="187"/>
      <c r="Z99" s="187"/>
      <c r="AA99" s="187"/>
      <c r="AB99" s="187"/>
      <c r="AC99" s="187"/>
      <c r="AD99" s="187"/>
      <c r="AE99" s="187"/>
      <c r="AF99" s="187"/>
      <c r="AG99" s="187"/>
      <c r="AH99" s="187"/>
      <c r="AI99" s="187"/>
      <c r="AJ99" s="187"/>
      <c r="AK99" s="187"/>
      <c r="AL99" s="187"/>
      <c r="AM99" s="206"/>
    </row>
    <row r="100" s="169" customFormat="1" ht="25" customHeight="1" spans="1:39">
      <c r="A100" s="202"/>
      <c r="B100" s="187"/>
      <c r="C100" s="187"/>
      <c r="D100" s="187"/>
      <c r="E100" s="187" t="s">
        <v>369</v>
      </c>
      <c r="F100" s="189" t="s">
        <v>370</v>
      </c>
      <c r="G100" s="187" t="s">
        <v>15</v>
      </c>
      <c r="H100" s="187" t="str">
        <f>P6</f>
        <v>G</v>
      </c>
      <c r="I100" s="187"/>
      <c r="J100" s="187"/>
      <c r="K100" s="187"/>
      <c r="L100" s="187"/>
      <c r="M100" s="187"/>
      <c r="N100" s="204"/>
      <c r="O100" s="204"/>
      <c r="P100" s="187"/>
      <c r="Q100" s="187"/>
      <c r="R100" s="187" t="s">
        <v>371</v>
      </c>
      <c r="S100" s="189" t="s">
        <v>372</v>
      </c>
      <c r="T100" s="187" t="str">
        <f>O6</f>
        <v>物资管理岗</v>
      </c>
      <c r="U100" s="187" t="str">
        <f>P6</f>
        <v>G</v>
      </c>
      <c r="V100" s="187"/>
      <c r="W100" s="187"/>
      <c r="X100" s="187"/>
      <c r="Y100" s="187"/>
      <c r="Z100" s="187"/>
      <c r="AA100" s="187"/>
      <c r="AB100" s="187"/>
      <c r="AC100" s="187"/>
      <c r="AD100" s="187"/>
      <c r="AE100" s="187"/>
      <c r="AF100" s="187"/>
      <c r="AG100" s="187"/>
      <c r="AH100" s="187"/>
      <c r="AI100" s="187"/>
      <c r="AJ100" s="187"/>
      <c r="AK100" s="187"/>
      <c r="AL100" s="187"/>
      <c r="AM100" s="206"/>
    </row>
    <row r="101" s="169" customFormat="1" ht="25" customHeight="1" spans="1:39">
      <c r="A101" s="202"/>
      <c r="B101" s="187"/>
      <c r="C101" s="187"/>
      <c r="D101" s="187"/>
      <c r="E101" s="187"/>
      <c r="F101" s="187"/>
      <c r="G101" s="187"/>
      <c r="H101" s="187"/>
      <c r="I101" s="187"/>
      <c r="J101" s="187"/>
      <c r="K101" s="187"/>
      <c r="L101" s="187"/>
      <c r="M101" s="187"/>
      <c r="N101" s="204"/>
      <c r="O101" s="204"/>
      <c r="P101" s="203" t="s">
        <v>373</v>
      </c>
      <c r="Q101" s="203" t="s">
        <v>374</v>
      </c>
      <c r="R101" s="187" t="s">
        <v>229</v>
      </c>
      <c r="S101" s="187" t="s">
        <v>375</v>
      </c>
      <c r="T101" s="187" t="s">
        <v>3</v>
      </c>
      <c r="U101" s="187" t="str">
        <f>S43</f>
        <v>S2A322</v>
      </c>
      <c r="V101" s="187"/>
      <c r="W101" s="187"/>
      <c r="X101" s="187"/>
      <c r="Y101" s="187"/>
      <c r="Z101" s="187"/>
      <c r="AA101" s="187"/>
      <c r="AB101" s="187"/>
      <c r="AC101" s="187"/>
      <c r="AD101" s="187"/>
      <c r="AE101" s="187"/>
      <c r="AF101" s="187"/>
      <c r="AG101" s="187"/>
      <c r="AH101" s="187"/>
      <c r="AI101" s="187"/>
      <c r="AJ101" s="187"/>
      <c r="AK101" s="187"/>
      <c r="AL101" s="187"/>
      <c r="AM101" s="206"/>
    </row>
    <row r="102" s="169" customFormat="1" ht="25" customHeight="1" spans="1:39">
      <c r="A102" s="202"/>
      <c r="B102" s="187"/>
      <c r="C102" s="187"/>
      <c r="D102" s="187"/>
      <c r="E102" s="187"/>
      <c r="F102" s="187"/>
      <c r="G102" s="187"/>
      <c r="H102" s="187"/>
      <c r="I102" s="187"/>
      <c r="J102" s="187"/>
      <c r="K102" s="187"/>
      <c r="L102" s="187"/>
      <c r="M102" s="187"/>
      <c r="N102" s="204"/>
      <c r="O102" s="204"/>
      <c r="P102" s="204"/>
      <c r="Q102" s="204"/>
      <c r="R102" s="187" t="s">
        <v>376</v>
      </c>
      <c r="S102" s="187" t="s">
        <v>377</v>
      </c>
      <c r="T102" s="187" t="s">
        <v>7</v>
      </c>
      <c r="U102" s="187" t="str">
        <f>H6</f>
        <v>C</v>
      </c>
      <c r="V102" s="187"/>
      <c r="W102" s="187"/>
      <c r="X102" s="187"/>
      <c r="Y102" s="187"/>
      <c r="Z102" s="187"/>
      <c r="AA102" s="187"/>
      <c r="AB102" s="187"/>
      <c r="AC102" s="187"/>
      <c r="AD102" s="187"/>
      <c r="AE102" s="187"/>
      <c r="AF102" s="187"/>
      <c r="AG102" s="187"/>
      <c r="AH102" s="187"/>
      <c r="AI102" s="187"/>
      <c r="AJ102" s="187"/>
      <c r="AK102" s="187"/>
      <c r="AL102" s="187"/>
      <c r="AM102" s="206"/>
    </row>
    <row r="103" s="169" customFormat="1" ht="25" customHeight="1" spans="1:39">
      <c r="A103" s="202"/>
      <c r="B103" s="187"/>
      <c r="C103" s="187"/>
      <c r="D103" s="187"/>
      <c r="E103" s="187"/>
      <c r="F103" s="187"/>
      <c r="G103" s="187"/>
      <c r="H103" s="187"/>
      <c r="I103" s="187"/>
      <c r="J103" s="187"/>
      <c r="K103" s="187"/>
      <c r="L103" s="187"/>
      <c r="M103" s="187"/>
      <c r="N103" s="204"/>
      <c r="O103" s="204"/>
      <c r="P103" s="204"/>
      <c r="Q103" s="204"/>
      <c r="R103" s="187" t="s">
        <v>378</v>
      </c>
      <c r="S103" s="187" t="s">
        <v>379</v>
      </c>
      <c r="T103" s="187" t="s">
        <v>7</v>
      </c>
      <c r="U103" s="187" t="str">
        <f>H6</f>
        <v>C</v>
      </c>
      <c r="V103" s="187"/>
      <c r="W103" s="187"/>
      <c r="X103" s="187"/>
      <c r="Y103" s="187"/>
      <c r="Z103" s="187"/>
      <c r="AA103" s="187"/>
      <c r="AB103" s="187"/>
      <c r="AC103" s="187"/>
      <c r="AD103" s="187"/>
      <c r="AE103" s="187"/>
      <c r="AF103" s="187"/>
      <c r="AG103" s="187"/>
      <c r="AH103" s="187"/>
      <c r="AI103" s="187"/>
      <c r="AJ103" s="187"/>
      <c r="AK103" s="187"/>
      <c r="AL103" s="187"/>
      <c r="AM103" s="206"/>
    </row>
    <row r="104" s="169" customFormat="1" ht="25" customHeight="1" spans="1:39">
      <c r="A104" s="202"/>
      <c r="B104" s="187"/>
      <c r="C104" s="187"/>
      <c r="D104" s="187"/>
      <c r="E104" s="187"/>
      <c r="F104" s="187"/>
      <c r="G104" s="187"/>
      <c r="H104" s="187"/>
      <c r="I104" s="187"/>
      <c r="J104" s="187"/>
      <c r="K104" s="187"/>
      <c r="L104" s="187"/>
      <c r="M104" s="187"/>
      <c r="N104" s="204"/>
      <c r="O104" s="204"/>
      <c r="P104" s="204"/>
      <c r="Q104" s="204"/>
      <c r="R104" s="187" t="s">
        <v>380</v>
      </c>
      <c r="S104" s="187" t="s">
        <v>381</v>
      </c>
      <c r="T104" s="187" t="s">
        <v>7</v>
      </c>
      <c r="U104" s="187" t="str">
        <f>H6</f>
        <v>C</v>
      </c>
      <c r="V104" s="187"/>
      <c r="W104" s="187"/>
      <c r="X104" s="187"/>
      <c r="Y104" s="187"/>
      <c r="Z104" s="187"/>
      <c r="AA104" s="187"/>
      <c r="AB104" s="187"/>
      <c r="AC104" s="187"/>
      <c r="AD104" s="187"/>
      <c r="AE104" s="187"/>
      <c r="AF104" s="187"/>
      <c r="AG104" s="187"/>
      <c r="AH104" s="187"/>
      <c r="AI104" s="187"/>
      <c r="AJ104" s="187"/>
      <c r="AK104" s="187"/>
      <c r="AL104" s="187"/>
      <c r="AM104" s="206"/>
    </row>
    <row r="105" s="169" customFormat="1" ht="25" customHeight="1" spans="1:39">
      <c r="A105" s="202"/>
      <c r="B105" s="187"/>
      <c r="C105" s="187"/>
      <c r="D105" s="187"/>
      <c r="E105" s="187"/>
      <c r="F105" s="187"/>
      <c r="G105" s="187"/>
      <c r="H105" s="187"/>
      <c r="I105" s="187"/>
      <c r="J105" s="187"/>
      <c r="K105" s="187"/>
      <c r="L105" s="187"/>
      <c r="M105" s="187"/>
      <c r="N105" s="204"/>
      <c r="O105" s="204"/>
      <c r="P105" s="204"/>
      <c r="Q105" s="204"/>
      <c r="R105" s="187" t="s">
        <v>382</v>
      </c>
      <c r="S105" s="187"/>
      <c r="T105" s="187" t="s">
        <v>7</v>
      </c>
      <c r="U105" s="187" t="str">
        <f>S36</f>
        <v>S2A315</v>
      </c>
      <c r="V105" s="187"/>
      <c r="W105" s="187"/>
      <c r="X105" s="187"/>
      <c r="Y105" s="187"/>
      <c r="Z105" s="187"/>
      <c r="AA105" s="187"/>
      <c r="AB105" s="187"/>
      <c r="AC105" s="187"/>
      <c r="AD105" s="187"/>
      <c r="AE105" s="187"/>
      <c r="AF105" s="187"/>
      <c r="AG105" s="187"/>
      <c r="AH105" s="187"/>
      <c r="AI105" s="187"/>
      <c r="AJ105" s="187"/>
      <c r="AK105" s="187"/>
      <c r="AL105" s="187"/>
      <c r="AM105" s="206"/>
    </row>
    <row r="106" s="169" customFormat="1" ht="25" customHeight="1" spans="1:39">
      <c r="A106" s="202"/>
      <c r="B106" s="187"/>
      <c r="C106" s="187"/>
      <c r="D106" s="187"/>
      <c r="E106" s="187"/>
      <c r="F106" s="187"/>
      <c r="G106" s="187"/>
      <c r="H106" s="187"/>
      <c r="I106" s="187"/>
      <c r="J106" s="187"/>
      <c r="K106" s="187"/>
      <c r="L106" s="187"/>
      <c r="M106" s="187"/>
      <c r="N106" s="204"/>
      <c r="O106" s="204"/>
      <c r="P106" s="204"/>
      <c r="Q106" s="204"/>
      <c r="R106" s="187" t="s">
        <v>383</v>
      </c>
      <c r="S106" s="189" t="s">
        <v>384</v>
      </c>
      <c r="T106" s="187" t="s">
        <v>7</v>
      </c>
      <c r="U106" s="187" t="str">
        <f>H6</f>
        <v>C</v>
      </c>
      <c r="V106" s="187"/>
      <c r="W106" s="187"/>
      <c r="X106" s="187"/>
      <c r="Y106" s="187"/>
      <c r="Z106" s="187"/>
      <c r="AA106" s="187"/>
      <c r="AB106" s="187"/>
      <c r="AC106" s="187"/>
      <c r="AD106" s="187"/>
      <c r="AE106" s="187"/>
      <c r="AF106" s="187"/>
      <c r="AG106" s="187"/>
      <c r="AH106" s="187"/>
      <c r="AI106" s="187"/>
      <c r="AJ106" s="187"/>
      <c r="AK106" s="187"/>
      <c r="AL106" s="187"/>
      <c r="AM106" s="206"/>
    </row>
    <row r="107" s="169" customFormat="1" ht="25" customHeight="1" spans="1:39">
      <c r="A107" s="202"/>
      <c r="B107" s="187"/>
      <c r="C107" s="187"/>
      <c r="D107" s="187"/>
      <c r="E107" s="187"/>
      <c r="F107" s="187"/>
      <c r="G107" s="187"/>
      <c r="H107" s="187"/>
      <c r="I107" s="187"/>
      <c r="J107" s="187"/>
      <c r="K107" s="187"/>
      <c r="L107" s="187"/>
      <c r="M107" s="187"/>
      <c r="N107" s="204"/>
      <c r="O107" s="204"/>
      <c r="P107" s="204"/>
      <c r="Q107" s="204"/>
      <c r="R107" s="187" t="s">
        <v>385</v>
      </c>
      <c r="S107" s="189" t="s">
        <v>386</v>
      </c>
      <c r="T107" s="187" t="s">
        <v>7</v>
      </c>
      <c r="U107" s="187" t="str">
        <f>H6</f>
        <v>C</v>
      </c>
      <c r="V107" s="187"/>
      <c r="W107" s="187"/>
      <c r="X107" s="187"/>
      <c r="Y107" s="187"/>
      <c r="Z107" s="187"/>
      <c r="AA107" s="187"/>
      <c r="AB107" s="187"/>
      <c r="AC107" s="187"/>
      <c r="AD107" s="187"/>
      <c r="AE107" s="187"/>
      <c r="AF107" s="187"/>
      <c r="AG107" s="187"/>
      <c r="AH107" s="187"/>
      <c r="AI107" s="187"/>
      <c r="AJ107" s="187"/>
      <c r="AK107" s="187"/>
      <c r="AL107" s="187"/>
      <c r="AM107" s="206"/>
    </row>
    <row r="108" s="169" customFormat="1" ht="25" customHeight="1" spans="1:39">
      <c r="A108" s="202"/>
      <c r="B108" s="187"/>
      <c r="C108" s="187"/>
      <c r="D108" s="187"/>
      <c r="E108" s="187"/>
      <c r="F108" s="187"/>
      <c r="G108" s="187"/>
      <c r="H108" s="187"/>
      <c r="I108" s="187"/>
      <c r="J108" s="187"/>
      <c r="K108" s="187"/>
      <c r="L108" s="187"/>
      <c r="M108" s="187"/>
      <c r="N108" s="204"/>
      <c r="O108" s="204"/>
      <c r="P108" s="204"/>
      <c r="Q108" s="204"/>
      <c r="R108" s="187" t="s">
        <v>387</v>
      </c>
      <c r="S108" s="189" t="s">
        <v>388</v>
      </c>
      <c r="T108" s="187" t="s">
        <v>7</v>
      </c>
      <c r="U108" s="187" t="str">
        <f>H6</f>
        <v>C</v>
      </c>
      <c r="V108" s="187"/>
      <c r="W108" s="187"/>
      <c r="X108" s="187"/>
      <c r="Y108" s="187"/>
      <c r="Z108" s="187"/>
      <c r="AA108" s="187"/>
      <c r="AB108" s="187"/>
      <c r="AC108" s="187"/>
      <c r="AD108" s="187"/>
      <c r="AE108" s="187"/>
      <c r="AF108" s="187"/>
      <c r="AG108" s="187"/>
      <c r="AH108" s="187"/>
      <c r="AI108" s="187"/>
      <c r="AJ108" s="187"/>
      <c r="AK108" s="187"/>
      <c r="AL108" s="187"/>
      <c r="AM108" s="206"/>
    </row>
    <row r="109" s="169" customFormat="1" ht="25" customHeight="1" spans="1:39">
      <c r="A109" s="202"/>
      <c r="B109" s="187"/>
      <c r="C109" s="187"/>
      <c r="D109" s="187"/>
      <c r="E109" s="187"/>
      <c r="F109" s="187"/>
      <c r="G109" s="187"/>
      <c r="H109" s="187"/>
      <c r="I109" s="187"/>
      <c r="J109" s="187"/>
      <c r="K109" s="187"/>
      <c r="L109" s="187"/>
      <c r="M109" s="187"/>
      <c r="N109" s="204"/>
      <c r="O109" s="204"/>
      <c r="P109" s="204"/>
      <c r="Q109" s="204"/>
      <c r="R109" s="187" t="s">
        <v>389</v>
      </c>
      <c r="S109" s="189" t="s">
        <v>390</v>
      </c>
      <c r="T109" s="187" t="s">
        <v>7</v>
      </c>
      <c r="U109" s="187" t="str">
        <f>H6</f>
        <v>C</v>
      </c>
      <c r="V109" s="187"/>
      <c r="W109" s="187"/>
      <c r="X109" s="187"/>
      <c r="Y109" s="187"/>
      <c r="Z109" s="187"/>
      <c r="AA109" s="187"/>
      <c r="AB109" s="187"/>
      <c r="AC109" s="187"/>
      <c r="AD109" s="187"/>
      <c r="AE109" s="187"/>
      <c r="AF109" s="187"/>
      <c r="AG109" s="187"/>
      <c r="AH109" s="187"/>
      <c r="AI109" s="187"/>
      <c r="AJ109" s="187"/>
      <c r="AK109" s="187"/>
      <c r="AL109" s="187"/>
      <c r="AM109" s="206"/>
    </row>
    <row r="110" s="169" customFormat="1" ht="25" customHeight="1" spans="1:39">
      <c r="A110" s="202"/>
      <c r="B110" s="187"/>
      <c r="C110" s="187"/>
      <c r="D110" s="187"/>
      <c r="E110" s="187"/>
      <c r="F110" s="187"/>
      <c r="G110" s="187"/>
      <c r="H110" s="187"/>
      <c r="I110" s="187"/>
      <c r="J110" s="187"/>
      <c r="K110" s="187"/>
      <c r="L110" s="187"/>
      <c r="M110" s="187"/>
      <c r="N110" s="205"/>
      <c r="O110" s="205"/>
      <c r="P110" s="205"/>
      <c r="Q110" s="205"/>
      <c r="R110" s="187" t="s">
        <v>391</v>
      </c>
      <c r="S110" s="189" t="s">
        <v>392</v>
      </c>
      <c r="T110" s="187" t="s">
        <v>7</v>
      </c>
      <c r="U110" s="187" t="str">
        <f>H6</f>
        <v>C</v>
      </c>
      <c r="V110" s="187"/>
      <c r="W110" s="187"/>
      <c r="X110" s="187"/>
      <c r="Y110" s="187"/>
      <c r="Z110" s="187"/>
      <c r="AA110" s="187"/>
      <c r="AB110" s="187"/>
      <c r="AC110" s="187"/>
      <c r="AD110" s="187"/>
      <c r="AE110" s="187"/>
      <c r="AF110" s="187"/>
      <c r="AG110" s="187"/>
      <c r="AH110" s="187"/>
      <c r="AI110" s="187"/>
      <c r="AJ110" s="187"/>
      <c r="AK110" s="187"/>
      <c r="AL110" s="187"/>
      <c r="AM110" s="206"/>
    </row>
    <row r="111" ht="25" customHeight="1" spans="1:39">
      <c r="A111" s="181" t="str">
        <f>E6</f>
        <v>测量岗</v>
      </c>
      <c r="B111" s="182"/>
      <c r="C111" s="182"/>
      <c r="D111" s="182"/>
      <c r="E111" s="182"/>
      <c r="F111" s="182"/>
      <c r="G111" s="182"/>
      <c r="H111" s="182"/>
      <c r="I111" s="182"/>
      <c r="J111" s="182"/>
      <c r="K111" s="182"/>
      <c r="L111" s="182"/>
      <c r="M111" s="182" t="s">
        <v>393</v>
      </c>
      <c r="N111" s="182" t="str">
        <f>A111</f>
        <v>测量岗</v>
      </c>
      <c r="O111" s="182"/>
      <c r="P111" s="182"/>
      <c r="Q111" s="182"/>
      <c r="R111" s="182"/>
      <c r="S111" s="182"/>
      <c r="T111" s="182"/>
      <c r="U111" s="182"/>
      <c r="V111" s="182"/>
      <c r="W111" s="182"/>
      <c r="X111" s="182"/>
      <c r="Y111" s="182"/>
      <c r="Z111" s="182" t="s">
        <v>394</v>
      </c>
      <c r="AA111" s="182" t="str">
        <f>N111</f>
        <v>测量岗</v>
      </c>
      <c r="AB111" s="182"/>
      <c r="AC111" s="182"/>
      <c r="AD111" s="182"/>
      <c r="AE111" s="182"/>
      <c r="AF111" s="182"/>
      <c r="AG111" s="182"/>
      <c r="AH111" s="182"/>
      <c r="AI111" s="182"/>
      <c r="AJ111" s="182"/>
      <c r="AK111" s="182"/>
      <c r="AL111" s="182"/>
      <c r="AM111" s="198" t="s">
        <v>395</v>
      </c>
    </row>
    <row r="112" ht="25" customHeight="1" spans="1:39">
      <c r="A112" s="183" t="s">
        <v>49</v>
      </c>
      <c r="B112" s="184"/>
      <c r="C112" s="184" t="s">
        <v>50</v>
      </c>
      <c r="D112" s="184"/>
      <c r="E112" s="184" t="s">
        <v>51</v>
      </c>
      <c r="F112" s="184"/>
      <c r="G112" s="184"/>
      <c r="H112" s="184"/>
      <c r="I112" s="184" t="s">
        <v>52</v>
      </c>
      <c r="J112" s="184"/>
      <c r="K112" s="184"/>
      <c r="L112" s="184"/>
      <c r="M112" s="184" t="s">
        <v>53</v>
      </c>
      <c r="N112" s="184" t="s">
        <v>49</v>
      </c>
      <c r="O112" s="184"/>
      <c r="P112" s="184" t="s">
        <v>50</v>
      </c>
      <c r="Q112" s="184"/>
      <c r="R112" s="184" t="s">
        <v>51</v>
      </c>
      <c r="S112" s="184"/>
      <c r="T112" s="184"/>
      <c r="U112" s="184"/>
      <c r="V112" s="184" t="s">
        <v>52</v>
      </c>
      <c r="W112" s="184"/>
      <c r="X112" s="184"/>
      <c r="Y112" s="184"/>
      <c r="Z112" s="184" t="s">
        <v>53</v>
      </c>
      <c r="AA112" s="184" t="s">
        <v>49</v>
      </c>
      <c r="AB112" s="184"/>
      <c r="AC112" s="184" t="s">
        <v>50</v>
      </c>
      <c r="AD112" s="184"/>
      <c r="AE112" s="184" t="s">
        <v>51</v>
      </c>
      <c r="AF112" s="184"/>
      <c r="AG112" s="184"/>
      <c r="AH112" s="184"/>
      <c r="AI112" s="184" t="s">
        <v>52</v>
      </c>
      <c r="AJ112" s="184"/>
      <c r="AK112" s="184"/>
      <c r="AL112" s="184"/>
      <c r="AM112" s="199" t="s">
        <v>53</v>
      </c>
    </row>
    <row r="113" ht="25" customHeight="1" spans="1:39">
      <c r="A113" s="183"/>
      <c r="B113" s="184"/>
      <c r="C113" s="184"/>
      <c r="D113" s="184"/>
      <c r="E113" s="184" t="s">
        <v>55</v>
      </c>
      <c r="F113" s="184"/>
      <c r="G113" s="184" t="s">
        <v>56</v>
      </c>
      <c r="H113" s="184"/>
      <c r="I113" s="184" t="s">
        <v>55</v>
      </c>
      <c r="J113" s="184"/>
      <c r="K113" s="184" t="s">
        <v>56</v>
      </c>
      <c r="L113" s="184"/>
      <c r="M113" s="184"/>
      <c r="N113" s="184"/>
      <c r="O113" s="184"/>
      <c r="P113" s="184"/>
      <c r="Q113" s="184"/>
      <c r="R113" s="184" t="s">
        <v>55</v>
      </c>
      <c r="S113" s="184"/>
      <c r="T113" s="184" t="s">
        <v>56</v>
      </c>
      <c r="U113" s="184"/>
      <c r="V113" s="184" t="s">
        <v>55</v>
      </c>
      <c r="W113" s="184"/>
      <c r="X113" s="184" t="s">
        <v>56</v>
      </c>
      <c r="Y113" s="184"/>
      <c r="Z113" s="184"/>
      <c r="AA113" s="184"/>
      <c r="AB113" s="184"/>
      <c r="AC113" s="184"/>
      <c r="AD113" s="184"/>
      <c r="AE113" s="184" t="s">
        <v>55</v>
      </c>
      <c r="AF113" s="184"/>
      <c r="AG113" s="184" t="s">
        <v>56</v>
      </c>
      <c r="AH113" s="184"/>
      <c r="AI113" s="184" t="s">
        <v>55</v>
      </c>
      <c r="AJ113" s="184"/>
      <c r="AK113" s="184" t="s">
        <v>56</v>
      </c>
      <c r="AL113" s="184"/>
      <c r="AM113" s="199"/>
    </row>
    <row r="114" ht="25" customHeight="1" spans="1:39">
      <c r="A114" s="183" t="s">
        <v>59</v>
      </c>
      <c r="B114" s="184" t="s">
        <v>58</v>
      </c>
      <c r="C114" s="184" t="s">
        <v>59</v>
      </c>
      <c r="D114" s="184" t="s">
        <v>58</v>
      </c>
      <c r="E114" s="184" t="s">
        <v>59</v>
      </c>
      <c r="F114" s="184" t="s">
        <v>58</v>
      </c>
      <c r="G114" s="184" t="s">
        <v>56</v>
      </c>
      <c r="H114" s="184" t="s">
        <v>60</v>
      </c>
      <c r="I114" s="184" t="s">
        <v>59</v>
      </c>
      <c r="J114" s="184" t="s">
        <v>58</v>
      </c>
      <c r="K114" s="184" t="s">
        <v>56</v>
      </c>
      <c r="L114" s="184" t="s">
        <v>60</v>
      </c>
      <c r="M114" s="184"/>
      <c r="N114" s="184" t="s">
        <v>59</v>
      </c>
      <c r="O114" s="184" t="s">
        <v>58</v>
      </c>
      <c r="P114" s="184" t="s">
        <v>59</v>
      </c>
      <c r="Q114" s="184" t="s">
        <v>58</v>
      </c>
      <c r="R114" s="184" t="s">
        <v>59</v>
      </c>
      <c r="S114" s="184" t="s">
        <v>58</v>
      </c>
      <c r="T114" s="184" t="s">
        <v>56</v>
      </c>
      <c r="U114" s="184" t="s">
        <v>60</v>
      </c>
      <c r="V114" s="184" t="s">
        <v>59</v>
      </c>
      <c r="W114" s="184" t="s">
        <v>58</v>
      </c>
      <c r="X114" s="184" t="s">
        <v>56</v>
      </c>
      <c r="Y114" s="184" t="s">
        <v>60</v>
      </c>
      <c r="Z114" s="184"/>
      <c r="AA114" s="184" t="s">
        <v>59</v>
      </c>
      <c r="AB114" s="184" t="s">
        <v>58</v>
      </c>
      <c r="AC114" s="184" t="s">
        <v>59</v>
      </c>
      <c r="AD114" s="184" t="s">
        <v>58</v>
      </c>
      <c r="AE114" s="184" t="s">
        <v>59</v>
      </c>
      <c r="AF114" s="184" t="s">
        <v>58</v>
      </c>
      <c r="AG114" s="184" t="s">
        <v>56</v>
      </c>
      <c r="AH114" s="184" t="s">
        <v>60</v>
      </c>
      <c r="AI114" s="184" t="s">
        <v>59</v>
      </c>
      <c r="AJ114" s="184" t="s">
        <v>58</v>
      </c>
      <c r="AK114" s="184" t="s">
        <v>56</v>
      </c>
      <c r="AL114" s="184" t="s">
        <v>60</v>
      </c>
      <c r="AM114" s="199"/>
    </row>
    <row r="115" ht="25" customHeight="1" spans="1:39">
      <c r="A115" s="202" t="str">
        <f>E6</f>
        <v>测量岗</v>
      </c>
      <c r="B115" s="187" t="str">
        <f>M111</f>
        <v>S1B</v>
      </c>
      <c r="C115" s="187" t="s">
        <v>396</v>
      </c>
      <c r="D115" s="189" t="s">
        <v>397</v>
      </c>
      <c r="E115" s="187" t="s">
        <v>398</v>
      </c>
      <c r="F115" s="187"/>
      <c r="G115" s="187" t="s">
        <v>3</v>
      </c>
      <c r="H115" s="187" t="str">
        <f>D26</f>
        <v>S1A2</v>
      </c>
      <c r="I115" s="187"/>
      <c r="J115" s="187"/>
      <c r="K115" s="187"/>
      <c r="L115" s="187"/>
      <c r="M115" s="187"/>
      <c r="N115" s="187" t="str">
        <f>N111</f>
        <v>测量岗</v>
      </c>
      <c r="O115" s="187" t="str">
        <f>Z111</f>
        <v>S2B</v>
      </c>
      <c r="P115" s="187" t="s">
        <v>399</v>
      </c>
      <c r="Q115" s="187" t="s">
        <v>400</v>
      </c>
      <c r="R115" s="187" t="s">
        <v>398</v>
      </c>
      <c r="S115" s="187"/>
      <c r="T115" s="187" t="s">
        <v>3</v>
      </c>
      <c r="U115" s="187" t="str">
        <f>D26</f>
        <v>S1A2</v>
      </c>
      <c r="V115" s="187"/>
      <c r="W115" s="187"/>
      <c r="X115" s="187"/>
      <c r="Y115" s="187"/>
      <c r="Z115" s="187"/>
      <c r="AA115" s="187" t="str">
        <f>AA111</f>
        <v>测量岗</v>
      </c>
      <c r="AB115" s="187" t="str">
        <f>AM111</f>
        <v>S3B</v>
      </c>
      <c r="AC115" s="187" t="s">
        <v>401</v>
      </c>
      <c r="AD115" s="187" t="s">
        <v>402</v>
      </c>
      <c r="AE115" s="187" t="s">
        <v>403</v>
      </c>
      <c r="AF115" s="187" t="s">
        <v>404</v>
      </c>
      <c r="AG115" s="187" t="str">
        <f>C6</f>
        <v>施工技术管理岗</v>
      </c>
      <c r="AH115" s="187" t="str">
        <f>D6</f>
        <v>A</v>
      </c>
      <c r="AI115" s="187"/>
      <c r="AJ115" s="187"/>
      <c r="AK115" s="187"/>
      <c r="AL115" s="187"/>
      <c r="AM115" s="206"/>
    </row>
    <row r="116" ht="25" customHeight="1" spans="1:39">
      <c r="A116" s="202"/>
      <c r="B116" s="187"/>
      <c r="C116" s="187"/>
      <c r="D116" s="189"/>
      <c r="E116" s="187" t="s">
        <v>269</v>
      </c>
      <c r="F116" s="187"/>
      <c r="G116" s="187" t="s">
        <v>11</v>
      </c>
      <c r="H116" s="187" t="str">
        <f>F55</f>
        <v>S1A320</v>
      </c>
      <c r="I116" s="187"/>
      <c r="J116" s="187"/>
      <c r="K116" s="187"/>
      <c r="L116" s="187"/>
      <c r="M116" s="187"/>
      <c r="N116" s="187"/>
      <c r="O116" s="187"/>
      <c r="P116" s="187"/>
      <c r="Q116" s="187"/>
      <c r="R116" s="187" t="s">
        <v>269</v>
      </c>
      <c r="S116" s="187"/>
      <c r="T116" s="187" t="s">
        <v>11</v>
      </c>
      <c r="U116" s="187" t="str">
        <f>F55</f>
        <v>S1A320</v>
      </c>
      <c r="V116" s="187"/>
      <c r="W116" s="187"/>
      <c r="X116" s="187"/>
      <c r="Y116" s="187"/>
      <c r="Z116" s="187"/>
      <c r="AA116" s="187"/>
      <c r="AB116" s="187"/>
      <c r="AC116" s="187"/>
      <c r="AD116" s="187"/>
      <c r="AE116" s="187" t="s">
        <v>405</v>
      </c>
      <c r="AF116" s="187" t="s">
        <v>406</v>
      </c>
      <c r="AG116" s="187" t="str">
        <f>K6</f>
        <v>质量管理岗</v>
      </c>
      <c r="AH116" s="187" t="str">
        <f>L6</f>
        <v>E</v>
      </c>
      <c r="AI116" s="187"/>
      <c r="AJ116" s="187"/>
      <c r="AK116" s="187"/>
      <c r="AL116" s="187"/>
      <c r="AM116" s="206"/>
    </row>
    <row r="117" ht="25" customHeight="1" spans="1:39">
      <c r="A117" s="202"/>
      <c r="B117" s="187"/>
      <c r="C117" s="187"/>
      <c r="D117" s="189"/>
      <c r="E117" s="187" t="s">
        <v>407</v>
      </c>
      <c r="F117" s="187"/>
      <c r="G117" s="187" t="s">
        <v>5</v>
      </c>
      <c r="H117" s="187" t="str">
        <f>F17</f>
        <v>S1A115</v>
      </c>
      <c r="I117" s="187"/>
      <c r="J117" s="187"/>
      <c r="K117" s="187"/>
      <c r="L117" s="187"/>
      <c r="M117" s="187"/>
      <c r="N117" s="187"/>
      <c r="O117" s="187"/>
      <c r="P117" s="187" t="s">
        <v>408</v>
      </c>
      <c r="Q117" s="187" t="s">
        <v>409</v>
      </c>
      <c r="R117" s="187" t="s">
        <v>410</v>
      </c>
      <c r="S117" s="187"/>
      <c r="T117" s="187" t="s">
        <v>5</v>
      </c>
      <c r="U117" s="187" t="str">
        <f>B115</f>
        <v>S1B</v>
      </c>
      <c r="V117" s="187"/>
      <c r="W117" s="187"/>
      <c r="X117" s="187"/>
      <c r="Y117" s="187"/>
      <c r="Z117" s="187"/>
      <c r="AA117" s="187"/>
      <c r="AB117" s="187"/>
      <c r="AC117" s="187"/>
      <c r="AD117" s="187"/>
      <c r="AE117" s="187" t="s">
        <v>411</v>
      </c>
      <c r="AF117" s="187" t="s">
        <v>412</v>
      </c>
      <c r="AG117" s="187" t="str">
        <f>K6</f>
        <v>质量管理岗</v>
      </c>
      <c r="AH117" s="187" t="str">
        <f>L6</f>
        <v>E</v>
      </c>
      <c r="AI117" s="187"/>
      <c r="AJ117" s="187"/>
      <c r="AK117" s="187"/>
      <c r="AL117" s="187"/>
      <c r="AM117" s="206"/>
    </row>
    <row r="118" ht="25" customHeight="1" spans="1:39">
      <c r="A118" s="202"/>
      <c r="B118" s="187"/>
      <c r="C118" s="187"/>
      <c r="D118" s="189"/>
      <c r="E118" s="187" t="s">
        <v>61</v>
      </c>
      <c r="F118" s="187"/>
      <c r="G118" s="187" t="s">
        <v>413</v>
      </c>
      <c r="H118" s="187" t="str">
        <f>F24</f>
        <v>S1A118</v>
      </c>
      <c r="I118" s="187"/>
      <c r="J118" s="187"/>
      <c r="K118" s="187"/>
      <c r="L118" s="187"/>
      <c r="M118" s="187"/>
      <c r="N118" s="187"/>
      <c r="O118" s="187"/>
      <c r="P118" s="187"/>
      <c r="Q118" s="187"/>
      <c r="R118" s="187" t="s">
        <v>414</v>
      </c>
      <c r="S118" s="187"/>
      <c r="T118" s="187" t="str">
        <f>E6</f>
        <v>测量岗</v>
      </c>
      <c r="U118" s="187" t="str">
        <f>B115</f>
        <v>S1B</v>
      </c>
      <c r="V118" s="187"/>
      <c r="W118" s="187"/>
      <c r="X118" s="187"/>
      <c r="Y118" s="187"/>
      <c r="Z118" s="187"/>
      <c r="AA118" s="187"/>
      <c r="AB118" s="187"/>
      <c r="AC118" s="187"/>
      <c r="AD118" s="187"/>
      <c r="AE118" s="187" t="s">
        <v>415</v>
      </c>
      <c r="AF118" s="187" t="s">
        <v>416</v>
      </c>
      <c r="AG118" s="187" t="str">
        <f>E6</f>
        <v>测量岗</v>
      </c>
      <c r="AH118" s="187" t="str">
        <f>F6</f>
        <v>B</v>
      </c>
      <c r="AI118" s="187"/>
      <c r="AJ118" s="187"/>
      <c r="AK118" s="187"/>
      <c r="AL118" s="187"/>
      <c r="AM118" s="206"/>
    </row>
    <row r="119" ht="25" customHeight="1" spans="1:39">
      <c r="A119" s="202"/>
      <c r="B119" s="187"/>
      <c r="C119" s="187"/>
      <c r="D119" s="189"/>
      <c r="E119" s="187" t="s">
        <v>417</v>
      </c>
      <c r="F119" s="187"/>
      <c r="G119" s="187" t="s">
        <v>413</v>
      </c>
      <c r="H119" s="187" t="str">
        <f>F71</f>
        <v>S1A412</v>
      </c>
      <c r="I119" s="187"/>
      <c r="J119" s="187"/>
      <c r="K119" s="187"/>
      <c r="L119" s="187"/>
      <c r="M119" s="187"/>
      <c r="N119" s="187"/>
      <c r="O119" s="187"/>
      <c r="P119" s="187"/>
      <c r="Q119" s="187"/>
      <c r="R119" s="187" t="s">
        <v>418</v>
      </c>
      <c r="S119" s="187"/>
      <c r="T119" s="187" t="str">
        <f>E6</f>
        <v>测量岗</v>
      </c>
      <c r="U119" s="187" t="str">
        <f>B115</f>
        <v>S1B</v>
      </c>
      <c r="V119" s="187"/>
      <c r="W119" s="187"/>
      <c r="X119" s="187"/>
      <c r="Y119" s="187"/>
      <c r="Z119" s="187"/>
      <c r="AA119" s="187"/>
      <c r="AB119" s="187"/>
      <c r="AC119" s="187"/>
      <c r="AD119" s="187"/>
      <c r="AE119" s="187"/>
      <c r="AF119" s="187"/>
      <c r="AG119" s="187"/>
      <c r="AH119" s="187"/>
      <c r="AI119" s="187"/>
      <c r="AJ119" s="187"/>
      <c r="AK119" s="187"/>
      <c r="AL119" s="187"/>
      <c r="AM119" s="206"/>
    </row>
    <row r="120" ht="25" customHeight="1" spans="1:39">
      <c r="A120" s="202"/>
      <c r="B120" s="187"/>
      <c r="C120" s="187" t="s">
        <v>419</v>
      </c>
      <c r="D120" s="189" t="s">
        <v>420</v>
      </c>
      <c r="E120" s="187" t="s">
        <v>421</v>
      </c>
      <c r="F120" s="187"/>
      <c r="G120" s="187" t="s">
        <v>3</v>
      </c>
      <c r="H120" s="187" t="str">
        <f>J17</f>
        <v>S1A11511</v>
      </c>
      <c r="I120" s="187"/>
      <c r="J120" s="187"/>
      <c r="K120" s="187"/>
      <c r="L120" s="187"/>
      <c r="M120" s="187"/>
      <c r="N120" s="187"/>
      <c r="O120" s="187"/>
      <c r="P120" s="187"/>
      <c r="Q120" s="187"/>
      <c r="R120" s="187" t="s">
        <v>253</v>
      </c>
      <c r="S120" s="187"/>
      <c r="T120" s="187" t="s">
        <v>3</v>
      </c>
      <c r="U120" s="187" t="str">
        <f>D6</f>
        <v>A</v>
      </c>
      <c r="V120" s="187"/>
      <c r="W120" s="187"/>
      <c r="X120" s="187"/>
      <c r="Y120" s="187"/>
      <c r="Z120" s="187"/>
      <c r="AA120" s="187"/>
      <c r="AB120" s="187"/>
      <c r="AC120" s="187"/>
      <c r="AD120" s="187"/>
      <c r="AE120" s="187"/>
      <c r="AF120" s="187"/>
      <c r="AG120" s="187"/>
      <c r="AH120" s="187"/>
      <c r="AI120" s="187"/>
      <c r="AJ120" s="187"/>
      <c r="AK120" s="187"/>
      <c r="AL120" s="187"/>
      <c r="AM120" s="206"/>
    </row>
    <row r="121" ht="25" customHeight="1" spans="1:39">
      <c r="A121" s="202"/>
      <c r="B121" s="187"/>
      <c r="C121" s="187"/>
      <c r="D121" s="189"/>
      <c r="E121" s="187" t="s">
        <v>422</v>
      </c>
      <c r="F121" s="189" t="s">
        <v>423</v>
      </c>
      <c r="G121" s="187" t="str">
        <f>C6</f>
        <v>施工技术管理岗</v>
      </c>
      <c r="H121" s="187" t="str">
        <f>D6</f>
        <v>A</v>
      </c>
      <c r="I121" s="187"/>
      <c r="J121" s="187"/>
      <c r="K121" s="187"/>
      <c r="L121" s="187"/>
      <c r="M121" s="187"/>
      <c r="N121" s="187"/>
      <c r="O121" s="187"/>
      <c r="P121" s="187"/>
      <c r="Q121" s="187"/>
      <c r="R121" s="187" t="s">
        <v>424</v>
      </c>
      <c r="S121" s="187"/>
      <c r="T121" s="187" t="str">
        <f>C6</f>
        <v>施工技术管理岗</v>
      </c>
      <c r="U121" s="187" t="str">
        <f>Q13</f>
        <v>S2A1</v>
      </c>
      <c r="V121" s="187"/>
      <c r="W121" s="187"/>
      <c r="X121" s="187"/>
      <c r="Y121" s="187"/>
      <c r="Z121" s="187"/>
      <c r="AA121" s="187"/>
      <c r="AB121" s="187"/>
      <c r="AC121" s="187"/>
      <c r="AD121" s="187"/>
      <c r="AE121" s="187"/>
      <c r="AF121" s="187"/>
      <c r="AG121" s="187"/>
      <c r="AH121" s="187"/>
      <c r="AI121" s="187"/>
      <c r="AJ121" s="187"/>
      <c r="AK121" s="187"/>
      <c r="AL121" s="187"/>
      <c r="AM121" s="206"/>
    </row>
    <row r="122" ht="25" customHeight="1" spans="1:39">
      <c r="A122" s="202"/>
      <c r="B122" s="187"/>
      <c r="C122" s="187"/>
      <c r="D122" s="189"/>
      <c r="E122" s="187"/>
      <c r="F122" s="189"/>
      <c r="G122" s="187" t="str">
        <f>E6</f>
        <v>测量岗</v>
      </c>
      <c r="H122" s="187" t="str">
        <f>F6</f>
        <v>B</v>
      </c>
      <c r="I122" s="187"/>
      <c r="J122" s="187"/>
      <c r="K122" s="187"/>
      <c r="L122" s="187"/>
      <c r="M122" s="187"/>
      <c r="N122" s="187"/>
      <c r="O122" s="187"/>
      <c r="P122" s="187"/>
      <c r="Q122" s="187"/>
      <c r="R122" s="187" t="s">
        <v>425</v>
      </c>
      <c r="S122" s="187"/>
      <c r="T122" s="187" t="str">
        <f>C6</f>
        <v>施工技术管理岗</v>
      </c>
      <c r="U122" s="187" t="str">
        <f>Q13</f>
        <v>S2A1</v>
      </c>
      <c r="V122" s="187"/>
      <c r="W122" s="187"/>
      <c r="X122" s="187"/>
      <c r="Y122" s="187"/>
      <c r="Z122" s="187"/>
      <c r="AA122" s="187"/>
      <c r="AB122" s="187"/>
      <c r="AC122" s="187"/>
      <c r="AD122" s="187"/>
      <c r="AE122" s="187"/>
      <c r="AF122" s="187"/>
      <c r="AG122" s="187"/>
      <c r="AH122" s="187"/>
      <c r="AI122" s="187"/>
      <c r="AJ122" s="187"/>
      <c r="AK122" s="187"/>
      <c r="AL122" s="187"/>
      <c r="AM122" s="206"/>
    </row>
    <row r="123" ht="25" customHeight="1" spans="1:39">
      <c r="A123" s="202"/>
      <c r="B123" s="187"/>
      <c r="C123" s="187"/>
      <c r="D123" s="189"/>
      <c r="E123" s="187" t="s">
        <v>426</v>
      </c>
      <c r="F123" s="189" t="s">
        <v>427</v>
      </c>
      <c r="G123" s="187" t="str">
        <f>E6</f>
        <v>测量岗</v>
      </c>
      <c r="H123" s="187" t="str">
        <f>F6</f>
        <v>B</v>
      </c>
      <c r="I123" s="187"/>
      <c r="J123" s="187"/>
      <c r="K123" s="187"/>
      <c r="L123" s="187"/>
      <c r="M123" s="187"/>
      <c r="N123" s="187"/>
      <c r="O123" s="187"/>
      <c r="P123" s="187" t="s">
        <v>428</v>
      </c>
      <c r="Q123" s="187" t="s">
        <v>429</v>
      </c>
      <c r="R123" s="187" t="s">
        <v>430</v>
      </c>
      <c r="S123" s="187"/>
      <c r="T123" s="187" t="s">
        <v>5</v>
      </c>
      <c r="U123" s="187" t="str">
        <f>D115</f>
        <v>S1B1</v>
      </c>
      <c r="V123" s="187"/>
      <c r="W123" s="187"/>
      <c r="X123" s="187"/>
      <c r="Y123" s="187"/>
      <c r="Z123" s="187"/>
      <c r="AA123" s="187"/>
      <c r="AB123" s="187"/>
      <c r="AC123" s="187"/>
      <c r="AD123" s="187"/>
      <c r="AE123" s="187"/>
      <c r="AF123" s="187"/>
      <c r="AG123" s="187"/>
      <c r="AH123" s="187"/>
      <c r="AI123" s="187"/>
      <c r="AJ123" s="187"/>
      <c r="AK123" s="187"/>
      <c r="AL123" s="187"/>
      <c r="AM123" s="206"/>
    </row>
    <row r="124" ht="25" customHeight="1" spans="1:39">
      <c r="A124" s="202"/>
      <c r="B124" s="187"/>
      <c r="C124" s="187" t="s">
        <v>431</v>
      </c>
      <c r="D124" s="189" t="s">
        <v>432</v>
      </c>
      <c r="E124" s="187" t="s">
        <v>433</v>
      </c>
      <c r="F124" s="189" t="s">
        <v>434</v>
      </c>
      <c r="G124" s="187" t="s">
        <v>5</v>
      </c>
      <c r="H124" s="187" t="str">
        <f>F6</f>
        <v>B</v>
      </c>
      <c r="I124" s="187"/>
      <c r="J124" s="187"/>
      <c r="K124" s="187"/>
      <c r="L124" s="187"/>
      <c r="M124" s="187"/>
      <c r="N124" s="187"/>
      <c r="O124" s="187"/>
      <c r="P124" s="187"/>
      <c r="Q124" s="187"/>
      <c r="R124" s="187" t="s">
        <v>435</v>
      </c>
      <c r="S124" s="187"/>
      <c r="T124" s="187" t="str">
        <f>E6</f>
        <v>测量岗</v>
      </c>
      <c r="U124" s="187"/>
      <c r="V124" s="187"/>
      <c r="W124" s="187"/>
      <c r="X124" s="187"/>
      <c r="Y124" s="187"/>
      <c r="Z124" s="187"/>
      <c r="AA124" s="187"/>
      <c r="AB124" s="187"/>
      <c r="AC124" s="187"/>
      <c r="AD124" s="187"/>
      <c r="AE124" s="187"/>
      <c r="AF124" s="187"/>
      <c r="AG124" s="187"/>
      <c r="AH124" s="187"/>
      <c r="AI124" s="187"/>
      <c r="AJ124" s="187"/>
      <c r="AK124" s="187"/>
      <c r="AL124" s="187"/>
      <c r="AM124" s="206"/>
    </row>
    <row r="125" ht="25" customHeight="1" spans="1:39">
      <c r="A125" s="202"/>
      <c r="B125" s="187"/>
      <c r="C125" s="187"/>
      <c r="D125" s="189"/>
      <c r="E125" s="187" t="s">
        <v>436</v>
      </c>
      <c r="F125" s="189" t="s">
        <v>437</v>
      </c>
      <c r="G125" s="187" t="s">
        <v>5</v>
      </c>
      <c r="H125" s="187" t="str">
        <f>F6</f>
        <v>B</v>
      </c>
      <c r="I125" s="187"/>
      <c r="J125" s="187"/>
      <c r="K125" s="187"/>
      <c r="L125" s="187"/>
      <c r="M125" s="187"/>
      <c r="N125" s="187"/>
      <c r="O125" s="187"/>
      <c r="P125" s="187"/>
      <c r="Q125" s="187"/>
      <c r="R125" s="187" t="s">
        <v>438</v>
      </c>
      <c r="S125" s="187"/>
      <c r="T125" s="187" t="str">
        <f>E6</f>
        <v>测量岗</v>
      </c>
      <c r="U125" s="187"/>
      <c r="V125" s="187"/>
      <c r="W125" s="187"/>
      <c r="X125" s="187"/>
      <c r="Y125" s="187"/>
      <c r="Z125" s="187"/>
      <c r="AA125" s="187"/>
      <c r="AB125" s="187"/>
      <c r="AC125" s="187"/>
      <c r="AD125" s="187"/>
      <c r="AE125" s="187"/>
      <c r="AF125" s="187"/>
      <c r="AG125" s="187"/>
      <c r="AH125" s="187"/>
      <c r="AI125" s="187"/>
      <c r="AJ125" s="187"/>
      <c r="AK125" s="187"/>
      <c r="AL125" s="187"/>
      <c r="AM125" s="206"/>
    </row>
    <row r="126" ht="25" customHeight="1" spans="1:39">
      <c r="A126" s="202"/>
      <c r="B126" s="187"/>
      <c r="C126" s="187"/>
      <c r="D126" s="189"/>
      <c r="E126" s="187" t="s">
        <v>439</v>
      </c>
      <c r="F126" s="189" t="s">
        <v>440</v>
      </c>
      <c r="G126" s="187" t="str">
        <f>E6</f>
        <v>测量岗</v>
      </c>
      <c r="H126" s="187" t="str">
        <f>F6</f>
        <v>B</v>
      </c>
      <c r="I126" s="187"/>
      <c r="J126" s="187"/>
      <c r="K126" s="187"/>
      <c r="L126" s="187"/>
      <c r="M126" s="187"/>
      <c r="N126" s="187"/>
      <c r="O126" s="187"/>
      <c r="P126" s="187"/>
      <c r="Q126" s="187"/>
      <c r="R126" s="187"/>
      <c r="S126" s="187"/>
      <c r="T126" s="187"/>
      <c r="U126" s="187"/>
      <c r="V126" s="187"/>
      <c r="W126" s="187"/>
      <c r="X126" s="187"/>
      <c r="Y126" s="187"/>
      <c r="Z126" s="187"/>
      <c r="AA126" s="187"/>
      <c r="AB126" s="187"/>
      <c r="AC126" s="187"/>
      <c r="AD126" s="187"/>
      <c r="AE126" s="187"/>
      <c r="AF126" s="187"/>
      <c r="AG126" s="187"/>
      <c r="AH126" s="187"/>
      <c r="AI126" s="187"/>
      <c r="AJ126" s="187"/>
      <c r="AK126" s="187"/>
      <c r="AL126" s="187"/>
      <c r="AM126" s="206"/>
    </row>
    <row r="127" ht="25" customHeight="1" spans="1:39">
      <c r="A127" s="181" t="str">
        <f>K6</f>
        <v>质量管理岗</v>
      </c>
      <c r="B127" s="182"/>
      <c r="C127" s="182"/>
      <c r="D127" s="182"/>
      <c r="E127" s="182"/>
      <c r="F127" s="182"/>
      <c r="G127" s="182"/>
      <c r="H127" s="182"/>
      <c r="I127" s="182"/>
      <c r="J127" s="182"/>
      <c r="K127" s="182"/>
      <c r="L127" s="182"/>
      <c r="M127" s="182" t="s">
        <v>441</v>
      </c>
      <c r="N127" s="182" t="str">
        <f>A127</f>
        <v>质量管理岗</v>
      </c>
      <c r="O127" s="182"/>
      <c r="P127" s="182"/>
      <c r="Q127" s="182"/>
      <c r="R127" s="182"/>
      <c r="S127" s="182"/>
      <c r="T127" s="182"/>
      <c r="U127" s="182"/>
      <c r="V127" s="182"/>
      <c r="W127" s="182"/>
      <c r="X127" s="182"/>
      <c r="Y127" s="182"/>
      <c r="Z127" s="182" t="s">
        <v>442</v>
      </c>
      <c r="AA127" s="182" t="str">
        <f>N127</f>
        <v>质量管理岗</v>
      </c>
      <c r="AB127" s="182"/>
      <c r="AC127" s="182"/>
      <c r="AD127" s="182"/>
      <c r="AE127" s="182"/>
      <c r="AF127" s="182"/>
      <c r="AG127" s="182"/>
      <c r="AH127" s="182"/>
      <c r="AI127" s="182"/>
      <c r="AJ127" s="182"/>
      <c r="AK127" s="182"/>
      <c r="AL127" s="182"/>
      <c r="AM127" s="198" t="s">
        <v>443</v>
      </c>
    </row>
    <row r="128" ht="25" customHeight="1" spans="1:39">
      <c r="A128" s="183" t="s">
        <v>49</v>
      </c>
      <c r="B128" s="184"/>
      <c r="C128" s="184" t="s">
        <v>50</v>
      </c>
      <c r="D128" s="184"/>
      <c r="E128" s="184" t="s">
        <v>51</v>
      </c>
      <c r="F128" s="184"/>
      <c r="G128" s="184"/>
      <c r="H128" s="184"/>
      <c r="I128" s="184" t="s">
        <v>52</v>
      </c>
      <c r="J128" s="184"/>
      <c r="K128" s="184"/>
      <c r="L128" s="184"/>
      <c r="M128" s="184" t="s">
        <v>53</v>
      </c>
      <c r="N128" s="184" t="s">
        <v>49</v>
      </c>
      <c r="O128" s="184"/>
      <c r="P128" s="184" t="s">
        <v>50</v>
      </c>
      <c r="Q128" s="184"/>
      <c r="R128" s="184" t="s">
        <v>51</v>
      </c>
      <c r="S128" s="184"/>
      <c r="T128" s="184"/>
      <c r="U128" s="184"/>
      <c r="V128" s="184" t="s">
        <v>52</v>
      </c>
      <c r="W128" s="184"/>
      <c r="X128" s="184"/>
      <c r="Y128" s="184"/>
      <c r="Z128" s="184" t="s">
        <v>53</v>
      </c>
      <c r="AA128" s="184" t="s">
        <v>49</v>
      </c>
      <c r="AB128" s="184"/>
      <c r="AC128" s="184" t="s">
        <v>50</v>
      </c>
      <c r="AD128" s="184"/>
      <c r="AE128" s="184" t="s">
        <v>51</v>
      </c>
      <c r="AF128" s="184"/>
      <c r="AG128" s="184"/>
      <c r="AH128" s="184"/>
      <c r="AI128" s="184" t="s">
        <v>52</v>
      </c>
      <c r="AJ128" s="184"/>
      <c r="AK128" s="184"/>
      <c r="AL128" s="184"/>
      <c r="AM128" s="199" t="s">
        <v>53</v>
      </c>
    </row>
    <row r="129" ht="25" customHeight="1" spans="1:39">
      <c r="A129" s="183"/>
      <c r="B129" s="184"/>
      <c r="C129" s="184"/>
      <c r="D129" s="184"/>
      <c r="E129" s="184" t="s">
        <v>55</v>
      </c>
      <c r="F129" s="184"/>
      <c r="G129" s="184" t="s">
        <v>56</v>
      </c>
      <c r="H129" s="184"/>
      <c r="I129" s="184" t="s">
        <v>55</v>
      </c>
      <c r="J129" s="184"/>
      <c r="K129" s="184" t="s">
        <v>56</v>
      </c>
      <c r="L129" s="184"/>
      <c r="M129" s="184"/>
      <c r="N129" s="184"/>
      <c r="O129" s="184"/>
      <c r="P129" s="184"/>
      <c r="Q129" s="184"/>
      <c r="R129" s="184" t="s">
        <v>55</v>
      </c>
      <c r="S129" s="184"/>
      <c r="T129" s="184" t="s">
        <v>56</v>
      </c>
      <c r="U129" s="184"/>
      <c r="V129" s="184" t="s">
        <v>55</v>
      </c>
      <c r="W129" s="184"/>
      <c r="X129" s="184" t="s">
        <v>56</v>
      </c>
      <c r="Y129" s="184"/>
      <c r="Z129" s="184"/>
      <c r="AA129" s="184"/>
      <c r="AB129" s="184"/>
      <c r="AC129" s="184"/>
      <c r="AD129" s="184"/>
      <c r="AE129" s="184" t="s">
        <v>55</v>
      </c>
      <c r="AF129" s="184"/>
      <c r="AG129" s="184" t="s">
        <v>56</v>
      </c>
      <c r="AH129" s="184"/>
      <c r="AI129" s="184" t="s">
        <v>55</v>
      </c>
      <c r="AJ129" s="184"/>
      <c r="AK129" s="184" t="s">
        <v>56</v>
      </c>
      <c r="AL129" s="184"/>
      <c r="AM129" s="199"/>
    </row>
    <row r="130" ht="25" customHeight="1" spans="1:39">
      <c r="A130" s="183" t="s">
        <v>59</v>
      </c>
      <c r="B130" s="184" t="s">
        <v>58</v>
      </c>
      <c r="C130" s="184" t="s">
        <v>59</v>
      </c>
      <c r="D130" s="184" t="s">
        <v>58</v>
      </c>
      <c r="E130" s="184" t="s">
        <v>59</v>
      </c>
      <c r="F130" s="184" t="s">
        <v>58</v>
      </c>
      <c r="G130" s="184" t="s">
        <v>56</v>
      </c>
      <c r="H130" s="184" t="s">
        <v>60</v>
      </c>
      <c r="I130" s="184" t="s">
        <v>59</v>
      </c>
      <c r="J130" s="184" t="s">
        <v>58</v>
      </c>
      <c r="K130" s="184" t="s">
        <v>56</v>
      </c>
      <c r="L130" s="184" t="s">
        <v>60</v>
      </c>
      <c r="M130" s="184"/>
      <c r="N130" s="184" t="s">
        <v>59</v>
      </c>
      <c r="O130" s="184" t="s">
        <v>58</v>
      </c>
      <c r="P130" s="184" t="s">
        <v>59</v>
      </c>
      <c r="Q130" s="184" t="s">
        <v>58</v>
      </c>
      <c r="R130" s="184" t="s">
        <v>59</v>
      </c>
      <c r="S130" s="184" t="s">
        <v>58</v>
      </c>
      <c r="T130" s="184" t="s">
        <v>56</v>
      </c>
      <c r="U130" s="184" t="s">
        <v>60</v>
      </c>
      <c r="V130" s="184" t="s">
        <v>59</v>
      </c>
      <c r="W130" s="184" t="s">
        <v>58</v>
      </c>
      <c r="X130" s="184" t="s">
        <v>56</v>
      </c>
      <c r="Y130" s="184" t="s">
        <v>60</v>
      </c>
      <c r="Z130" s="184"/>
      <c r="AA130" s="184" t="s">
        <v>59</v>
      </c>
      <c r="AB130" s="184" t="s">
        <v>58</v>
      </c>
      <c r="AC130" s="184" t="s">
        <v>59</v>
      </c>
      <c r="AD130" s="184" t="s">
        <v>58</v>
      </c>
      <c r="AE130" s="184" t="s">
        <v>59</v>
      </c>
      <c r="AF130" s="184" t="s">
        <v>58</v>
      </c>
      <c r="AG130" s="184" t="s">
        <v>56</v>
      </c>
      <c r="AH130" s="184" t="s">
        <v>60</v>
      </c>
      <c r="AI130" s="184" t="s">
        <v>59</v>
      </c>
      <c r="AJ130" s="184" t="s">
        <v>58</v>
      </c>
      <c r="AK130" s="184" t="s">
        <v>56</v>
      </c>
      <c r="AL130" s="184" t="s">
        <v>60</v>
      </c>
      <c r="AM130" s="199"/>
    </row>
    <row r="131" ht="25" customHeight="1" spans="1:39">
      <c r="A131" s="185" t="str">
        <f>K6</f>
        <v>质量管理岗</v>
      </c>
      <c r="B131" s="186" t="str">
        <f>M127</f>
        <v>S1E</v>
      </c>
      <c r="C131" s="186" t="s">
        <v>444</v>
      </c>
      <c r="D131" s="186" t="s">
        <v>445</v>
      </c>
      <c r="E131" s="186" t="s">
        <v>446</v>
      </c>
      <c r="F131" s="186" t="s">
        <v>447</v>
      </c>
      <c r="G131" s="186" t="str">
        <f>C6</f>
        <v>施工技术管理岗</v>
      </c>
      <c r="H131" s="186" t="str">
        <f>D6</f>
        <v>A</v>
      </c>
      <c r="I131" s="186"/>
      <c r="J131" s="186"/>
      <c r="K131" s="186"/>
      <c r="L131" s="186"/>
      <c r="M131" s="186"/>
      <c r="N131" s="186" t="str">
        <f>K6</f>
        <v>质量管理岗</v>
      </c>
      <c r="O131" s="186" t="str">
        <f>Z127</f>
        <v>S2E</v>
      </c>
      <c r="P131" s="186" t="s">
        <v>448</v>
      </c>
      <c r="Q131" s="186" t="s">
        <v>449</v>
      </c>
      <c r="R131" s="186" t="s">
        <v>450</v>
      </c>
      <c r="S131" s="186"/>
      <c r="T131" s="186" t="s">
        <v>3</v>
      </c>
      <c r="U131" s="186" t="str">
        <f>D64</f>
        <v>S1A4</v>
      </c>
      <c r="V131" s="186"/>
      <c r="W131" s="186"/>
      <c r="X131" s="186"/>
      <c r="Y131" s="186"/>
      <c r="Z131" s="186"/>
      <c r="AA131" s="186" t="str">
        <f>AA127</f>
        <v>质量管理岗</v>
      </c>
      <c r="AB131" s="186" t="str">
        <f>AM127</f>
        <v>S3E</v>
      </c>
      <c r="AC131" s="186" t="s">
        <v>451</v>
      </c>
      <c r="AD131" s="189" t="s">
        <v>452</v>
      </c>
      <c r="AE131" s="186" t="s">
        <v>453</v>
      </c>
      <c r="AF131" s="186"/>
      <c r="AG131" s="186" t="s">
        <v>11</v>
      </c>
      <c r="AH131" s="186" t="str">
        <f>D13</f>
        <v>S1A1</v>
      </c>
      <c r="AI131" s="194"/>
      <c r="AJ131" s="186"/>
      <c r="AK131" s="186"/>
      <c r="AL131" s="186"/>
      <c r="AM131" s="200"/>
    </row>
    <row r="132" ht="25" customHeight="1" spans="1:39">
      <c r="A132" s="185"/>
      <c r="B132" s="186"/>
      <c r="C132" s="186"/>
      <c r="D132" s="186"/>
      <c r="E132" s="186"/>
      <c r="F132" s="186"/>
      <c r="G132" s="186" t="str">
        <f>K6</f>
        <v>质量管理岗</v>
      </c>
      <c r="H132" s="186" t="str">
        <f>L6</f>
        <v>E</v>
      </c>
      <c r="I132" s="186"/>
      <c r="J132" s="186"/>
      <c r="K132" s="186"/>
      <c r="L132" s="186"/>
      <c r="M132" s="186"/>
      <c r="N132" s="186"/>
      <c r="O132" s="186"/>
      <c r="P132" s="186"/>
      <c r="Q132" s="186"/>
      <c r="R132" s="186" t="s">
        <v>454</v>
      </c>
      <c r="S132" s="186"/>
      <c r="T132" s="186" t="s">
        <v>3</v>
      </c>
      <c r="U132" s="186" t="str">
        <f>Q13</f>
        <v>S2A1</v>
      </c>
      <c r="V132" s="186"/>
      <c r="W132" s="186"/>
      <c r="X132" s="186"/>
      <c r="Y132" s="186"/>
      <c r="Z132" s="186"/>
      <c r="AA132" s="186"/>
      <c r="AB132" s="186"/>
      <c r="AC132" s="186"/>
      <c r="AD132" s="189"/>
      <c r="AE132" s="186" t="s">
        <v>455</v>
      </c>
      <c r="AF132" s="194"/>
      <c r="AG132" s="186" t="s">
        <v>19</v>
      </c>
      <c r="AH132" s="186" t="str">
        <f>F15</f>
        <v>S1A113</v>
      </c>
      <c r="AI132" s="194"/>
      <c r="AJ132" s="186"/>
      <c r="AK132" s="186"/>
      <c r="AL132" s="186"/>
      <c r="AM132" s="200"/>
    </row>
    <row r="133" ht="25" customHeight="1" spans="1:39">
      <c r="A133" s="185"/>
      <c r="B133" s="186"/>
      <c r="C133" s="186"/>
      <c r="D133" s="186"/>
      <c r="E133" s="186" t="s">
        <v>456</v>
      </c>
      <c r="F133" s="186" t="s">
        <v>457</v>
      </c>
      <c r="G133" s="186" t="str">
        <f>M7</f>
        <v>项目部全体</v>
      </c>
      <c r="H133" s="186" t="str">
        <f>N7</f>
        <v>W</v>
      </c>
      <c r="I133" s="186"/>
      <c r="J133" s="186"/>
      <c r="K133" s="186"/>
      <c r="L133" s="186"/>
      <c r="M133" s="186"/>
      <c r="N133" s="186"/>
      <c r="O133" s="186"/>
      <c r="P133" s="186"/>
      <c r="Q133" s="186"/>
      <c r="R133" s="186" t="s">
        <v>458</v>
      </c>
      <c r="S133" s="186"/>
      <c r="T133" s="186" t="s">
        <v>7</v>
      </c>
      <c r="U133" s="186" t="str">
        <f>Q96</f>
        <v>S2C1</v>
      </c>
      <c r="V133" s="186"/>
      <c r="W133" s="186"/>
      <c r="X133" s="186"/>
      <c r="Y133" s="186"/>
      <c r="Z133" s="186"/>
      <c r="AA133" s="186"/>
      <c r="AB133" s="186"/>
      <c r="AC133" s="186"/>
      <c r="AD133" s="189"/>
      <c r="AE133" s="186" t="s">
        <v>459</v>
      </c>
      <c r="AF133" s="189" t="s">
        <v>460</v>
      </c>
      <c r="AG133" s="186" t="str">
        <f>K6</f>
        <v>质量管理岗</v>
      </c>
      <c r="AH133" s="186" t="str">
        <f>L6</f>
        <v>E</v>
      </c>
      <c r="AI133" s="194"/>
      <c r="AJ133" s="186"/>
      <c r="AK133" s="186"/>
      <c r="AL133" s="186"/>
      <c r="AM133" s="200"/>
    </row>
    <row r="134" ht="25" customHeight="1" spans="1:39">
      <c r="A134" s="185"/>
      <c r="B134" s="186"/>
      <c r="C134" s="186"/>
      <c r="D134" s="186"/>
      <c r="E134" s="186" t="s">
        <v>182</v>
      </c>
      <c r="F134" s="186" t="s">
        <v>461</v>
      </c>
      <c r="G134" s="186" t="s">
        <v>3</v>
      </c>
      <c r="H134" s="186" t="str">
        <f>D6</f>
        <v>A</v>
      </c>
      <c r="I134" s="186"/>
      <c r="J134" s="186"/>
      <c r="K134" s="186"/>
      <c r="L134" s="186"/>
      <c r="M134" s="186"/>
      <c r="N134" s="186"/>
      <c r="O134" s="186"/>
      <c r="P134" s="186"/>
      <c r="Q134" s="186"/>
      <c r="R134" s="186" t="s">
        <v>462</v>
      </c>
      <c r="S134" s="186"/>
      <c r="T134" s="186" t="s">
        <v>5</v>
      </c>
      <c r="U134" s="186" t="str">
        <f>Q117</f>
        <v>S2B2</v>
      </c>
      <c r="V134" s="186"/>
      <c r="W134" s="186"/>
      <c r="X134" s="186"/>
      <c r="Y134" s="186"/>
      <c r="Z134" s="186"/>
      <c r="AA134" s="186"/>
      <c r="AB134" s="186"/>
      <c r="AC134" s="186"/>
      <c r="AD134" s="189"/>
      <c r="AE134" s="186" t="s">
        <v>463</v>
      </c>
      <c r="AF134" s="189" t="s">
        <v>464</v>
      </c>
      <c r="AG134" s="186" t="str">
        <f>K6</f>
        <v>质量管理岗</v>
      </c>
      <c r="AH134" s="212" t="str">
        <f>L6</f>
        <v>E</v>
      </c>
      <c r="AI134" s="194"/>
      <c r="AJ134" s="186"/>
      <c r="AK134" s="186"/>
      <c r="AL134" s="186"/>
      <c r="AM134" s="200"/>
    </row>
    <row r="135" ht="25" customHeight="1" spans="1:39">
      <c r="A135" s="185"/>
      <c r="B135" s="186"/>
      <c r="C135" s="186"/>
      <c r="D135" s="186"/>
      <c r="E135" s="186" t="s">
        <v>465</v>
      </c>
      <c r="F135" s="186" t="s">
        <v>466</v>
      </c>
      <c r="G135" s="186" t="s">
        <v>3</v>
      </c>
      <c r="H135" s="186" t="str">
        <f>D6</f>
        <v>A</v>
      </c>
      <c r="I135" s="186"/>
      <c r="J135" s="186"/>
      <c r="K135" s="186"/>
      <c r="L135" s="186"/>
      <c r="M135" s="186"/>
      <c r="N135" s="186"/>
      <c r="O135" s="186"/>
      <c r="P135" s="186"/>
      <c r="Q135" s="186"/>
      <c r="R135" s="186" t="s">
        <v>467</v>
      </c>
      <c r="S135" s="186"/>
      <c r="T135" s="186" t="s">
        <v>200</v>
      </c>
      <c r="U135" s="186" t="str">
        <f>U55</f>
        <v>S2A216</v>
      </c>
      <c r="V135" s="186"/>
      <c r="W135" s="186"/>
      <c r="X135" s="186"/>
      <c r="Y135" s="186"/>
      <c r="Z135" s="186"/>
      <c r="AA135" s="186"/>
      <c r="AB135" s="186"/>
      <c r="AC135" s="186"/>
      <c r="AD135" s="189"/>
      <c r="AE135" s="186" t="s">
        <v>468</v>
      </c>
      <c r="AF135" s="189" t="s">
        <v>469</v>
      </c>
      <c r="AG135" s="186" t="str">
        <f>K6</f>
        <v>质量管理岗</v>
      </c>
      <c r="AH135" s="186" t="str">
        <f>L6</f>
        <v>E</v>
      </c>
      <c r="AI135" s="209"/>
      <c r="AJ135" s="186"/>
      <c r="AK135" s="186"/>
      <c r="AL135" s="186"/>
      <c r="AM135" s="200"/>
    </row>
    <row r="136" ht="25" customHeight="1" spans="1:39">
      <c r="A136" s="185"/>
      <c r="B136" s="186"/>
      <c r="C136" s="186"/>
      <c r="D136" s="186"/>
      <c r="E136" s="186"/>
      <c r="F136" s="186"/>
      <c r="G136" s="186" t="s">
        <v>11</v>
      </c>
      <c r="H136" s="186" t="str">
        <f>L6</f>
        <v>E</v>
      </c>
      <c r="I136" s="186"/>
      <c r="J136" s="186"/>
      <c r="K136" s="186"/>
      <c r="L136" s="186"/>
      <c r="M136" s="186"/>
      <c r="N136" s="186"/>
      <c r="O136" s="186"/>
      <c r="P136" s="186"/>
      <c r="Q136" s="186"/>
      <c r="R136" s="186" t="s">
        <v>470</v>
      </c>
      <c r="S136" s="186"/>
      <c r="T136" s="186"/>
      <c r="U136" s="186" t="str">
        <f>U56</f>
        <v>S2A216</v>
      </c>
      <c r="V136" s="186"/>
      <c r="W136" s="186"/>
      <c r="X136" s="186"/>
      <c r="Y136" s="186"/>
      <c r="Z136" s="186"/>
      <c r="AA136" s="194"/>
      <c r="AB136" s="194"/>
      <c r="AC136" s="194"/>
      <c r="AD136" s="194"/>
      <c r="AE136" s="194"/>
      <c r="AF136" s="194"/>
      <c r="AG136" s="194"/>
      <c r="AH136" s="194"/>
      <c r="AI136" s="194"/>
      <c r="AJ136" s="186"/>
      <c r="AK136" s="186"/>
      <c r="AL136" s="186"/>
      <c r="AM136" s="200"/>
    </row>
    <row r="137" ht="25" customHeight="1" spans="1:39">
      <c r="A137" s="185"/>
      <c r="B137" s="186"/>
      <c r="C137" s="186"/>
      <c r="D137" s="186"/>
      <c r="E137" s="186" t="s">
        <v>471</v>
      </c>
      <c r="F137" s="186" t="s">
        <v>472</v>
      </c>
      <c r="G137" s="186" t="s">
        <v>3</v>
      </c>
      <c r="H137" s="186" t="str">
        <f>D6</f>
        <v>A</v>
      </c>
      <c r="I137" s="186"/>
      <c r="J137" s="186"/>
      <c r="K137" s="186"/>
      <c r="L137" s="186"/>
      <c r="M137" s="186"/>
      <c r="N137" s="186"/>
      <c r="O137" s="186"/>
      <c r="P137" s="186"/>
      <c r="Q137" s="186"/>
      <c r="R137" s="186" t="s">
        <v>473</v>
      </c>
      <c r="S137" s="186"/>
      <c r="T137" s="186"/>
      <c r="U137" s="186" t="str">
        <f>U57</f>
        <v>S2A216</v>
      </c>
      <c r="V137" s="186"/>
      <c r="W137" s="186"/>
      <c r="X137" s="186"/>
      <c r="Y137" s="186"/>
      <c r="Z137" s="186"/>
      <c r="AA137" s="194"/>
      <c r="AB137" s="194"/>
      <c r="AC137" s="194"/>
      <c r="AD137" s="194"/>
      <c r="AE137" s="194"/>
      <c r="AF137" s="194"/>
      <c r="AG137" s="194"/>
      <c r="AH137" s="194"/>
      <c r="AI137" s="194"/>
      <c r="AJ137" s="186"/>
      <c r="AK137" s="186"/>
      <c r="AL137" s="186"/>
      <c r="AM137" s="200"/>
    </row>
    <row r="138" ht="25" customHeight="1" spans="1:39">
      <c r="A138" s="185"/>
      <c r="B138" s="186"/>
      <c r="C138" s="186"/>
      <c r="D138" s="186"/>
      <c r="E138" s="186" t="s">
        <v>474</v>
      </c>
      <c r="F138" s="186" t="s">
        <v>475</v>
      </c>
      <c r="G138" s="186" t="s">
        <v>3</v>
      </c>
      <c r="H138" s="186" t="str">
        <f>D6</f>
        <v>A</v>
      </c>
      <c r="I138" s="186"/>
      <c r="J138" s="186"/>
      <c r="K138" s="186"/>
      <c r="L138" s="186"/>
      <c r="M138" s="186"/>
      <c r="N138" s="186"/>
      <c r="O138" s="186"/>
      <c r="P138" s="186"/>
      <c r="Q138" s="186"/>
      <c r="R138" s="186" t="s">
        <v>476</v>
      </c>
      <c r="S138" s="207"/>
      <c r="T138" s="186"/>
      <c r="U138" s="186" t="str">
        <f>S29</f>
        <v>S2A216</v>
      </c>
      <c r="V138" s="186"/>
      <c r="W138" s="186"/>
      <c r="X138" s="186"/>
      <c r="Y138" s="186"/>
      <c r="Z138" s="186"/>
      <c r="AA138" s="194"/>
      <c r="AB138" s="194"/>
      <c r="AC138" s="194"/>
      <c r="AD138" s="194"/>
      <c r="AE138" s="194"/>
      <c r="AF138" s="194"/>
      <c r="AG138" s="194"/>
      <c r="AH138" s="194"/>
      <c r="AI138" s="194"/>
      <c r="AJ138" s="186"/>
      <c r="AK138" s="186"/>
      <c r="AL138" s="186"/>
      <c r="AM138" s="200"/>
    </row>
    <row r="139" ht="25" customHeight="1" spans="1:39">
      <c r="A139" s="185"/>
      <c r="B139" s="186"/>
      <c r="C139" s="186"/>
      <c r="D139" s="186"/>
      <c r="E139" s="186" t="s">
        <v>430</v>
      </c>
      <c r="F139" s="186" t="s">
        <v>477</v>
      </c>
      <c r="G139" s="186" t="s">
        <v>5</v>
      </c>
      <c r="H139" s="186" t="str">
        <f>F6</f>
        <v>B</v>
      </c>
      <c r="I139" s="186"/>
      <c r="J139" s="186"/>
      <c r="K139" s="186"/>
      <c r="L139" s="186"/>
      <c r="M139" s="186"/>
      <c r="N139" s="186"/>
      <c r="O139" s="186"/>
      <c r="P139" s="186"/>
      <c r="Q139" s="186"/>
      <c r="R139" s="186" t="s">
        <v>478</v>
      </c>
      <c r="S139" s="186"/>
      <c r="T139" s="186" t="s">
        <v>3</v>
      </c>
      <c r="U139" s="186" t="str">
        <f>F72</f>
        <v>S1A413</v>
      </c>
      <c r="V139" s="186"/>
      <c r="W139" s="186"/>
      <c r="X139" s="186"/>
      <c r="Y139" s="186"/>
      <c r="Z139" s="186"/>
      <c r="AA139" s="194"/>
      <c r="AB139" s="194"/>
      <c r="AC139" s="194"/>
      <c r="AD139" s="194"/>
      <c r="AE139" s="194"/>
      <c r="AF139" s="194"/>
      <c r="AG139" s="194"/>
      <c r="AH139" s="194"/>
      <c r="AI139" s="194"/>
      <c r="AJ139" s="186"/>
      <c r="AK139" s="186"/>
      <c r="AL139" s="186"/>
      <c r="AM139" s="200"/>
    </row>
    <row r="140" ht="25" customHeight="1" spans="1:39">
      <c r="A140" s="185"/>
      <c r="B140" s="186"/>
      <c r="C140" s="186"/>
      <c r="D140" s="186"/>
      <c r="E140" s="186" t="s">
        <v>479</v>
      </c>
      <c r="F140" s="186" t="s">
        <v>480</v>
      </c>
      <c r="G140" s="186" t="s">
        <v>7</v>
      </c>
      <c r="H140" s="186" t="str">
        <f>H6</f>
        <v>C</v>
      </c>
      <c r="I140" s="186"/>
      <c r="J140" s="186"/>
      <c r="K140" s="186"/>
      <c r="L140" s="186"/>
      <c r="M140" s="186"/>
      <c r="N140" s="186"/>
      <c r="O140" s="186"/>
      <c r="P140" s="186"/>
      <c r="Q140" s="186"/>
      <c r="R140" s="186" t="s">
        <v>481</v>
      </c>
      <c r="S140" s="186" t="s">
        <v>482</v>
      </c>
      <c r="T140" s="201" t="str">
        <f>K6</f>
        <v>质量管理岗</v>
      </c>
      <c r="U140" s="186" t="str">
        <f>L6</f>
        <v>E</v>
      </c>
      <c r="V140" s="186"/>
      <c r="W140" s="186"/>
      <c r="X140" s="186"/>
      <c r="Y140" s="186"/>
      <c r="Z140" s="186"/>
      <c r="AA140" s="194"/>
      <c r="AB140" s="194"/>
      <c r="AC140" s="194"/>
      <c r="AD140" s="194"/>
      <c r="AE140" s="194"/>
      <c r="AF140" s="194"/>
      <c r="AG140" s="194"/>
      <c r="AH140" s="194"/>
      <c r="AI140" s="194"/>
      <c r="AJ140" s="186"/>
      <c r="AK140" s="186"/>
      <c r="AL140" s="186"/>
      <c r="AM140" s="200"/>
    </row>
    <row r="141" ht="25" customHeight="1" spans="1:39">
      <c r="A141" s="185"/>
      <c r="B141" s="186"/>
      <c r="C141" s="186" t="s">
        <v>483</v>
      </c>
      <c r="D141" s="186" t="s">
        <v>484</v>
      </c>
      <c r="E141" s="186" t="s">
        <v>485</v>
      </c>
      <c r="F141" s="186" t="s">
        <v>486</v>
      </c>
      <c r="G141" s="186" t="s">
        <v>5</v>
      </c>
      <c r="H141" s="186" t="str">
        <f>F6</f>
        <v>B</v>
      </c>
      <c r="I141" s="187"/>
      <c r="J141" s="187"/>
      <c r="K141" s="187"/>
      <c r="L141" s="187"/>
      <c r="M141" s="187"/>
      <c r="N141" s="186"/>
      <c r="O141" s="186"/>
      <c r="P141" s="186"/>
      <c r="Q141" s="186"/>
      <c r="R141" s="186" t="s">
        <v>487</v>
      </c>
      <c r="S141" s="186" t="s">
        <v>488</v>
      </c>
      <c r="T141" s="186" t="str">
        <f>K6</f>
        <v>质量管理岗</v>
      </c>
      <c r="U141" s="186" t="str">
        <f>L6</f>
        <v>E</v>
      </c>
      <c r="V141" s="186"/>
      <c r="W141" s="186"/>
      <c r="X141" s="186"/>
      <c r="Y141" s="186"/>
      <c r="Z141" s="186"/>
      <c r="AA141" s="209"/>
      <c r="AB141" s="209"/>
      <c r="AC141" s="209"/>
      <c r="AD141" s="209"/>
      <c r="AE141" s="194"/>
      <c r="AF141" s="194"/>
      <c r="AG141" s="194"/>
      <c r="AH141" s="194"/>
      <c r="AI141" s="194"/>
      <c r="AJ141" s="186"/>
      <c r="AK141" s="186"/>
      <c r="AL141" s="186"/>
      <c r="AM141" s="200"/>
    </row>
    <row r="142" ht="25" customHeight="1" spans="1:39">
      <c r="A142" s="185"/>
      <c r="B142" s="186"/>
      <c r="C142" s="186"/>
      <c r="D142" s="186"/>
      <c r="E142" s="186" t="s">
        <v>489</v>
      </c>
      <c r="F142" s="186" t="s">
        <v>490</v>
      </c>
      <c r="G142" s="186" t="s">
        <v>5</v>
      </c>
      <c r="H142" s="186" t="str">
        <f>F6</f>
        <v>B</v>
      </c>
      <c r="I142" s="187"/>
      <c r="J142" s="187"/>
      <c r="K142" s="187"/>
      <c r="L142" s="187"/>
      <c r="M142" s="187"/>
      <c r="N142" s="186"/>
      <c r="O142" s="186"/>
      <c r="P142" s="186"/>
      <c r="Q142" s="186"/>
      <c r="R142" s="186" t="s">
        <v>491</v>
      </c>
      <c r="S142" s="186" t="s">
        <v>492</v>
      </c>
      <c r="T142" s="201" t="str">
        <f>K6</f>
        <v>质量管理岗</v>
      </c>
      <c r="U142" s="186" t="str">
        <f>L6</f>
        <v>E</v>
      </c>
      <c r="V142" s="186"/>
      <c r="W142" s="186"/>
      <c r="X142" s="186"/>
      <c r="Y142" s="186"/>
      <c r="Z142" s="186"/>
      <c r="AA142" s="209"/>
      <c r="AB142" s="209"/>
      <c r="AC142" s="209"/>
      <c r="AD142" s="209"/>
      <c r="AE142" s="194"/>
      <c r="AF142" s="194"/>
      <c r="AG142" s="194"/>
      <c r="AH142" s="209"/>
      <c r="AI142" s="194"/>
      <c r="AJ142" s="186"/>
      <c r="AK142" s="186"/>
      <c r="AL142" s="186"/>
      <c r="AM142" s="200"/>
    </row>
    <row r="143" ht="25" customHeight="1" spans="1:39">
      <c r="A143" s="185"/>
      <c r="B143" s="186"/>
      <c r="C143" s="186"/>
      <c r="D143" s="186"/>
      <c r="E143" s="186" t="s">
        <v>493</v>
      </c>
      <c r="F143" s="186" t="s">
        <v>494</v>
      </c>
      <c r="G143" s="186" t="s">
        <v>5</v>
      </c>
      <c r="H143" s="186" t="str">
        <f>F6</f>
        <v>B</v>
      </c>
      <c r="I143" s="187"/>
      <c r="J143" s="187"/>
      <c r="K143" s="187"/>
      <c r="L143" s="187"/>
      <c r="M143" s="187"/>
      <c r="N143" s="186"/>
      <c r="O143" s="186"/>
      <c r="P143" s="186"/>
      <c r="Q143" s="186"/>
      <c r="R143" s="186" t="s">
        <v>495</v>
      </c>
      <c r="S143" s="186"/>
      <c r="T143" s="186" t="str">
        <f>K6</f>
        <v>质量管理岗</v>
      </c>
      <c r="U143" s="186" t="str">
        <f>S57</f>
        <v>S2A412</v>
      </c>
      <c r="V143" s="186"/>
      <c r="W143" s="186"/>
      <c r="X143" s="186"/>
      <c r="Y143" s="186"/>
      <c r="Z143" s="186"/>
      <c r="AA143" s="209"/>
      <c r="AB143" s="209"/>
      <c r="AC143" s="209"/>
      <c r="AD143" s="209"/>
      <c r="AE143" s="194"/>
      <c r="AF143" s="194"/>
      <c r="AG143" s="194"/>
      <c r="AH143" s="209"/>
      <c r="AI143" s="194"/>
      <c r="AJ143" s="186"/>
      <c r="AK143" s="186"/>
      <c r="AL143" s="186"/>
      <c r="AM143" s="200"/>
    </row>
    <row r="144" ht="25" customHeight="1" spans="1:39">
      <c r="A144" s="185"/>
      <c r="B144" s="186"/>
      <c r="C144" s="186"/>
      <c r="D144" s="186"/>
      <c r="E144" s="186" t="s">
        <v>496</v>
      </c>
      <c r="F144" s="186" t="s">
        <v>497</v>
      </c>
      <c r="G144" s="186" t="s">
        <v>5</v>
      </c>
      <c r="H144" s="186" t="str">
        <f>F6</f>
        <v>B</v>
      </c>
      <c r="I144" s="187"/>
      <c r="J144" s="187"/>
      <c r="K144" s="187"/>
      <c r="L144" s="187"/>
      <c r="M144" s="187"/>
      <c r="N144" s="186"/>
      <c r="O144" s="186"/>
      <c r="P144" s="186" t="s">
        <v>498</v>
      </c>
      <c r="Q144" s="186" t="s">
        <v>499</v>
      </c>
      <c r="R144" s="186" t="s">
        <v>500</v>
      </c>
      <c r="S144" s="207"/>
      <c r="T144" s="186" t="str">
        <f>C6</f>
        <v>施工技术管理岗</v>
      </c>
      <c r="U144" s="186" t="str">
        <f>S46</f>
        <v>S2A325</v>
      </c>
      <c r="V144" s="186"/>
      <c r="W144" s="186"/>
      <c r="X144" s="186"/>
      <c r="Y144" s="186"/>
      <c r="Z144" s="186"/>
      <c r="AA144" s="194"/>
      <c r="AB144" s="194"/>
      <c r="AC144" s="194"/>
      <c r="AD144" s="209"/>
      <c r="AE144" s="194"/>
      <c r="AF144" s="194"/>
      <c r="AG144" s="194"/>
      <c r="AH144" s="186"/>
      <c r="AI144" s="186"/>
      <c r="AJ144" s="186"/>
      <c r="AK144" s="186"/>
      <c r="AL144" s="186"/>
      <c r="AM144" s="200"/>
    </row>
    <row r="145" ht="25" customHeight="1" spans="1:39">
      <c r="A145" s="185"/>
      <c r="B145" s="186"/>
      <c r="C145" s="187"/>
      <c r="D145" s="187"/>
      <c r="E145" s="187"/>
      <c r="F145" s="187"/>
      <c r="G145" s="187"/>
      <c r="H145" s="187"/>
      <c r="I145" s="187"/>
      <c r="J145" s="187"/>
      <c r="K145" s="187"/>
      <c r="L145" s="187"/>
      <c r="M145" s="187"/>
      <c r="N145" s="186"/>
      <c r="O145" s="186"/>
      <c r="P145" s="186"/>
      <c r="Q145" s="186"/>
      <c r="R145" s="186" t="s">
        <v>501</v>
      </c>
      <c r="S145" s="201" t="s">
        <v>502</v>
      </c>
      <c r="T145" s="201" t="str">
        <f>K6</f>
        <v>质量管理岗</v>
      </c>
      <c r="U145" s="201" t="str">
        <f>L6</f>
        <v>E</v>
      </c>
      <c r="V145" s="186"/>
      <c r="W145" s="186"/>
      <c r="X145" s="186"/>
      <c r="Y145" s="186"/>
      <c r="Z145" s="186"/>
      <c r="AA145" s="194"/>
      <c r="AB145" s="194"/>
      <c r="AC145" s="194"/>
      <c r="AD145" s="209"/>
      <c r="AE145" s="194"/>
      <c r="AF145" s="194"/>
      <c r="AG145" s="194"/>
      <c r="AH145" s="194"/>
      <c r="AI145" s="186"/>
      <c r="AJ145" s="186"/>
      <c r="AK145" s="186"/>
      <c r="AL145" s="186"/>
      <c r="AM145" s="200"/>
    </row>
    <row r="146" ht="25" customHeight="1" spans="1:39">
      <c r="A146" s="185"/>
      <c r="B146" s="186"/>
      <c r="C146" s="187"/>
      <c r="D146" s="187"/>
      <c r="E146" s="187"/>
      <c r="F146" s="187"/>
      <c r="G146" s="187"/>
      <c r="H146" s="187"/>
      <c r="I146" s="187"/>
      <c r="J146" s="187"/>
      <c r="K146" s="187"/>
      <c r="L146" s="187"/>
      <c r="M146" s="187"/>
      <c r="N146" s="186"/>
      <c r="O146" s="186"/>
      <c r="P146" s="186"/>
      <c r="Q146" s="186"/>
      <c r="R146" s="186" t="s">
        <v>503</v>
      </c>
      <c r="S146" s="208" t="s">
        <v>504</v>
      </c>
      <c r="T146" s="201" t="str">
        <f>K6</f>
        <v>质量管理岗</v>
      </c>
      <c r="U146" s="201" t="str">
        <f>L6</f>
        <v>E</v>
      </c>
      <c r="V146" s="186"/>
      <c r="W146" s="186"/>
      <c r="X146" s="186"/>
      <c r="Y146" s="186"/>
      <c r="Z146" s="186"/>
      <c r="AA146" s="194"/>
      <c r="AB146" s="194"/>
      <c r="AC146" s="194"/>
      <c r="AD146" s="209"/>
      <c r="AE146" s="194"/>
      <c r="AF146" s="194"/>
      <c r="AG146" s="194"/>
      <c r="AH146" s="194"/>
      <c r="AI146" s="186"/>
      <c r="AJ146" s="186"/>
      <c r="AK146" s="186"/>
      <c r="AL146" s="186"/>
      <c r="AM146" s="200"/>
    </row>
    <row r="147" ht="25" customHeight="1" spans="1:39">
      <c r="A147" s="185"/>
      <c r="B147" s="186"/>
      <c r="C147" s="187"/>
      <c r="D147" s="187"/>
      <c r="E147" s="187"/>
      <c r="F147" s="187"/>
      <c r="G147" s="187"/>
      <c r="H147" s="187"/>
      <c r="I147" s="187"/>
      <c r="J147" s="187"/>
      <c r="K147" s="187"/>
      <c r="L147" s="187"/>
      <c r="M147" s="187"/>
      <c r="N147" s="186"/>
      <c r="O147" s="186"/>
      <c r="P147" s="186"/>
      <c r="Q147" s="186"/>
      <c r="R147" s="186" t="s">
        <v>505</v>
      </c>
      <c r="S147" s="208" t="s">
        <v>506</v>
      </c>
      <c r="T147" s="186" t="str">
        <f>K6</f>
        <v>质量管理岗</v>
      </c>
      <c r="U147" s="186" t="str">
        <f>L6</f>
        <v>E</v>
      </c>
      <c r="V147" s="186"/>
      <c r="W147" s="186"/>
      <c r="X147" s="186"/>
      <c r="Y147" s="186"/>
      <c r="Z147" s="186"/>
      <c r="AA147" s="194"/>
      <c r="AB147" s="194"/>
      <c r="AC147" s="194"/>
      <c r="AD147" s="209"/>
      <c r="AE147" s="194"/>
      <c r="AF147" s="194"/>
      <c r="AG147" s="194"/>
      <c r="AH147" s="186"/>
      <c r="AI147" s="186"/>
      <c r="AJ147" s="186"/>
      <c r="AK147" s="186"/>
      <c r="AL147" s="186"/>
      <c r="AM147" s="200"/>
    </row>
    <row r="148" ht="25" customHeight="1" spans="1:39">
      <c r="A148" s="185"/>
      <c r="B148" s="186"/>
      <c r="C148" s="187"/>
      <c r="D148" s="187"/>
      <c r="E148" s="187"/>
      <c r="F148" s="187"/>
      <c r="G148" s="187"/>
      <c r="H148" s="187"/>
      <c r="I148" s="187"/>
      <c r="J148" s="187"/>
      <c r="K148" s="187"/>
      <c r="L148" s="187"/>
      <c r="M148" s="187"/>
      <c r="N148" s="186"/>
      <c r="O148" s="186"/>
      <c r="P148" s="186"/>
      <c r="Q148" s="186"/>
      <c r="R148" s="186" t="s">
        <v>507</v>
      </c>
      <c r="S148" s="208" t="s">
        <v>508</v>
      </c>
      <c r="T148" s="186" t="s">
        <v>11</v>
      </c>
      <c r="U148" s="186" t="str">
        <f>S29</f>
        <v>S2A216</v>
      </c>
      <c r="V148" s="186"/>
      <c r="W148" s="186"/>
      <c r="X148" s="186"/>
      <c r="Y148" s="186"/>
      <c r="Z148" s="186"/>
      <c r="AA148" s="194"/>
      <c r="AB148" s="194"/>
      <c r="AC148" s="194"/>
      <c r="AD148" s="209"/>
      <c r="AE148" s="194"/>
      <c r="AF148" s="194"/>
      <c r="AG148" s="194"/>
      <c r="AH148" s="186"/>
      <c r="AI148" s="186"/>
      <c r="AJ148" s="186"/>
      <c r="AK148" s="186"/>
      <c r="AL148" s="186"/>
      <c r="AM148" s="200"/>
    </row>
    <row r="149" ht="25" customHeight="1" spans="1:39">
      <c r="A149" s="185"/>
      <c r="B149" s="186"/>
      <c r="C149" s="187"/>
      <c r="D149" s="187"/>
      <c r="E149" s="187"/>
      <c r="F149" s="187"/>
      <c r="G149" s="187"/>
      <c r="H149" s="187"/>
      <c r="I149" s="187"/>
      <c r="J149" s="187"/>
      <c r="K149" s="187"/>
      <c r="L149" s="187"/>
      <c r="M149" s="187"/>
      <c r="N149" s="186"/>
      <c r="O149" s="186"/>
      <c r="P149" s="186"/>
      <c r="Q149" s="186"/>
      <c r="R149" s="186" t="s">
        <v>509</v>
      </c>
      <c r="S149" s="208" t="s">
        <v>510</v>
      </c>
      <c r="T149" s="186" t="str">
        <f>K6</f>
        <v>质量管理岗</v>
      </c>
      <c r="U149" s="186" t="str">
        <f>L6</f>
        <v>E</v>
      </c>
      <c r="V149" s="186"/>
      <c r="W149" s="186"/>
      <c r="X149" s="186"/>
      <c r="Y149" s="186"/>
      <c r="Z149" s="186"/>
      <c r="AA149" s="186"/>
      <c r="AB149" s="186"/>
      <c r="AC149" s="210"/>
      <c r="AD149" s="210"/>
      <c r="AE149" s="210"/>
      <c r="AF149" s="210"/>
      <c r="AG149" s="210"/>
      <c r="AH149" s="210"/>
      <c r="AI149" s="186"/>
      <c r="AJ149" s="186"/>
      <c r="AK149" s="186"/>
      <c r="AL149" s="186"/>
      <c r="AM149" s="200"/>
    </row>
    <row r="150" ht="25" customHeight="1" spans="1:39">
      <c r="A150" s="185"/>
      <c r="B150" s="186"/>
      <c r="C150" s="187"/>
      <c r="D150" s="187"/>
      <c r="E150" s="187"/>
      <c r="F150" s="187"/>
      <c r="G150" s="187"/>
      <c r="H150" s="187"/>
      <c r="I150" s="187"/>
      <c r="J150" s="187"/>
      <c r="K150" s="187"/>
      <c r="L150" s="187"/>
      <c r="M150" s="187"/>
      <c r="N150" s="186"/>
      <c r="O150" s="186"/>
      <c r="P150" s="186" t="s">
        <v>511</v>
      </c>
      <c r="Q150" s="186" t="s">
        <v>512</v>
      </c>
      <c r="R150" s="186" t="s">
        <v>513</v>
      </c>
      <c r="S150" s="186" t="s">
        <v>514</v>
      </c>
      <c r="T150" s="186" t="s">
        <v>3</v>
      </c>
      <c r="U150" s="201" t="str">
        <f>S29</f>
        <v>S2A216</v>
      </c>
      <c r="V150" s="186"/>
      <c r="W150" s="186"/>
      <c r="X150" s="186"/>
      <c r="Y150" s="186"/>
      <c r="Z150" s="186"/>
      <c r="AA150" s="186"/>
      <c r="AB150" s="186"/>
      <c r="AC150" s="186"/>
      <c r="AD150" s="186"/>
      <c r="AE150" s="210"/>
      <c r="AF150" s="186"/>
      <c r="AG150" s="186"/>
      <c r="AH150" s="186"/>
      <c r="AI150" s="186"/>
      <c r="AJ150" s="186"/>
      <c r="AK150" s="186"/>
      <c r="AL150" s="186"/>
      <c r="AM150" s="200"/>
    </row>
    <row r="151" ht="25" customHeight="1" spans="1:39">
      <c r="A151" s="185"/>
      <c r="B151" s="186"/>
      <c r="C151" s="187"/>
      <c r="D151" s="187"/>
      <c r="E151" s="187"/>
      <c r="F151" s="187"/>
      <c r="G151" s="187"/>
      <c r="H151" s="187"/>
      <c r="I151" s="187"/>
      <c r="J151" s="187"/>
      <c r="K151" s="187"/>
      <c r="L151" s="187"/>
      <c r="M151" s="187"/>
      <c r="N151" s="186"/>
      <c r="O151" s="186"/>
      <c r="P151" s="186"/>
      <c r="Q151" s="186"/>
      <c r="R151" s="186" t="s">
        <v>515</v>
      </c>
      <c r="S151" s="186" t="s">
        <v>516</v>
      </c>
      <c r="T151" s="201" t="str">
        <f>K6</f>
        <v>质量管理岗</v>
      </c>
      <c r="U151" s="186" t="str">
        <f>L6</f>
        <v>E</v>
      </c>
      <c r="V151" s="186"/>
      <c r="W151" s="186"/>
      <c r="X151" s="186"/>
      <c r="Y151" s="186"/>
      <c r="Z151" s="186"/>
      <c r="AA151" s="186"/>
      <c r="AB151" s="186"/>
      <c r="AC151" s="186"/>
      <c r="AD151" s="186"/>
      <c r="AE151" s="186"/>
      <c r="AF151" s="186"/>
      <c r="AG151" s="186"/>
      <c r="AH151" s="186"/>
      <c r="AI151" s="186"/>
      <c r="AJ151" s="186"/>
      <c r="AK151" s="186"/>
      <c r="AL151" s="186"/>
      <c r="AM151" s="200"/>
    </row>
    <row r="152" ht="25" customHeight="1" spans="1:39">
      <c r="A152" s="185"/>
      <c r="B152" s="186"/>
      <c r="C152" s="187"/>
      <c r="D152" s="187"/>
      <c r="E152" s="187"/>
      <c r="F152" s="187"/>
      <c r="G152" s="187"/>
      <c r="H152" s="187"/>
      <c r="I152" s="187"/>
      <c r="J152" s="187"/>
      <c r="K152" s="187"/>
      <c r="L152" s="187"/>
      <c r="M152" s="187"/>
      <c r="N152" s="186"/>
      <c r="O152" s="186"/>
      <c r="P152" s="186"/>
      <c r="Q152" s="186"/>
      <c r="R152" s="186" t="s">
        <v>517</v>
      </c>
      <c r="S152" s="186" t="s">
        <v>518</v>
      </c>
      <c r="T152" s="201" t="str">
        <f>K6</f>
        <v>质量管理岗</v>
      </c>
      <c r="U152" s="201" t="str">
        <f>S141</f>
        <v>S2E112</v>
      </c>
      <c r="V152" s="186"/>
      <c r="W152" s="186"/>
      <c r="X152" s="186"/>
      <c r="Y152" s="186"/>
      <c r="Z152" s="186"/>
      <c r="AA152" s="186"/>
      <c r="AB152" s="186"/>
      <c r="AC152" s="186"/>
      <c r="AD152" s="186"/>
      <c r="AE152" s="186"/>
      <c r="AF152" s="186"/>
      <c r="AG152" s="186"/>
      <c r="AH152" s="186"/>
      <c r="AI152" s="186"/>
      <c r="AJ152" s="186"/>
      <c r="AK152" s="186"/>
      <c r="AL152" s="186"/>
      <c r="AM152" s="200"/>
    </row>
    <row r="153" ht="25" customHeight="1" spans="1:39">
      <c r="A153" s="185"/>
      <c r="B153" s="186"/>
      <c r="C153" s="187"/>
      <c r="D153" s="187"/>
      <c r="E153" s="187"/>
      <c r="F153" s="187"/>
      <c r="G153" s="187"/>
      <c r="H153" s="187"/>
      <c r="I153" s="187"/>
      <c r="J153" s="187"/>
      <c r="K153" s="187"/>
      <c r="L153" s="187"/>
      <c r="M153" s="187"/>
      <c r="N153" s="186"/>
      <c r="O153" s="186"/>
      <c r="P153" s="186"/>
      <c r="Q153" s="186"/>
      <c r="R153" s="186" t="s">
        <v>519</v>
      </c>
      <c r="S153" s="186" t="s">
        <v>520</v>
      </c>
      <c r="T153" s="186" t="s">
        <v>7</v>
      </c>
      <c r="U153" s="201" t="str">
        <f>O96</f>
        <v>S2C</v>
      </c>
      <c r="V153" s="186"/>
      <c r="W153" s="186"/>
      <c r="X153" s="186"/>
      <c r="Y153" s="186"/>
      <c r="Z153" s="186"/>
      <c r="AA153" s="186"/>
      <c r="AB153" s="186"/>
      <c r="AC153" s="186"/>
      <c r="AD153" s="186"/>
      <c r="AE153" s="186"/>
      <c r="AF153" s="186"/>
      <c r="AG153" s="186"/>
      <c r="AH153" s="186"/>
      <c r="AI153" s="186"/>
      <c r="AJ153" s="186"/>
      <c r="AK153" s="186"/>
      <c r="AL153" s="186"/>
      <c r="AM153" s="200"/>
    </row>
    <row r="154" ht="25" customHeight="1" spans="1:39">
      <c r="A154" s="185"/>
      <c r="B154" s="186"/>
      <c r="C154" s="187"/>
      <c r="D154" s="187"/>
      <c r="E154" s="187"/>
      <c r="F154" s="187"/>
      <c r="G154" s="187"/>
      <c r="H154" s="187"/>
      <c r="I154" s="187"/>
      <c r="J154" s="187"/>
      <c r="K154" s="187"/>
      <c r="L154" s="187"/>
      <c r="M154" s="187"/>
      <c r="N154" s="186"/>
      <c r="O154" s="186"/>
      <c r="P154" s="186"/>
      <c r="Q154" s="186"/>
      <c r="R154" s="186" t="s">
        <v>521</v>
      </c>
      <c r="S154" s="186" t="s">
        <v>522</v>
      </c>
      <c r="T154" s="186" t="s">
        <v>5</v>
      </c>
      <c r="U154" s="186" t="str">
        <f>O115</f>
        <v>S2B</v>
      </c>
      <c r="V154" s="186"/>
      <c r="W154" s="186"/>
      <c r="X154" s="186"/>
      <c r="Y154" s="186"/>
      <c r="Z154" s="186"/>
      <c r="AA154" s="186"/>
      <c r="AB154" s="186"/>
      <c r="AC154" s="186"/>
      <c r="AD154" s="186"/>
      <c r="AE154" s="186"/>
      <c r="AF154" s="186"/>
      <c r="AG154" s="186"/>
      <c r="AH154" s="186"/>
      <c r="AI154" s="186"/>
      <c r="AJ154" s="186"/>
      <c r="AK154" s="186"/>
      <c r="AL154" s="186"/>
      <c r="AM154" s="200"/>
    </row>
    <row r="155" ht="25" customHeight="1" spans="1:39">
      <c r="A155" s="185"/>
      <c r="B155" s="186"/>
      <c r="C155" s="187"/>
      <c r="D155" s="187"/>
      <c r="E155" s="187"/>
      <c r="F155" s="187"/>
      <c r="G155" s="187"/>
      <c r="H155" s="187"/>
      <c r="I155" s="187"/>
      <c r="J155" s="187"/>
      <c r="K155" s="187"/>
      <c r="L155" s="187"/>
      <c r="M155" s="187"/>
      <c r="N155" s="186"/>
      <c r="O155" s="186"/>
      <c r="P155" s="186"/>
      <c r="Q155" s="186"/>
      <c r="R155" s="186" t="s">
        <v>523</v>
      </c>
      <c r="S155" s="186" t="s">
        <v>524</v>
      </c>
      <c r="T155" s="186" t="s">
        <v>11</v>
      </c>
      <c r="U155" s="186" t="str">
        <f>S141</f>
        <v>S2E112</v>
      </c>
      <c r="V155" s="186"/>
      <c r="W155" s="186"/>
      <c r="X155" s="186"/>
      <c r="Y155" s="186"/>
      <c r="Z155" s="186"/>
      <c r="AA155" s="186"/>
      <c r="AB155" s="186"/>
      <c r="AC155" s="186"/>
      <c r="AD155" s="186"/>
      <c r="AE155" s="186"/>
      <c r="AF155" s="186"/>
      <c r="AG155" s="186"/>
      <c r="AH155" s="186"/>
      <c r="AI155" s="186"/>
      <c r="AJ155" s="186"/>
      <c r="AK155" s="186"/>
      <c r="AL155" s="186"/>
      <c r="AM155" s="200"/>
    </row>
    <row r="156" customFormat="1" ht="25" customHeight="1" spans="1:39">
      <c r="A156" s="185"/>
      <c r="B156" s="186"/>
      <c r="C156" s="187"/>
      <c r="D156" s="187"/>
      <c r="E156" s="187"/>
      <c r="F156" s="187"/>
      <c r="G156" s="187"/>
      <c r="H156" s="187"/>
      <c r="I156" s="187"/>
      <c r="J156" s="187"/>
      <c r="K156" s="187"/>
      <c r="L156" s="187"/>
      <c r="M156" s="187"/>
      <c r="N156" s="186"/>
      <c r="O156" s="186"/>
      <c r="P156" s="186"/>
      <c r="Q156" s="186"/>
      <c r="R156" s="186" t="s">
        <v>525</v>
      </c>
      <c r="S156" s="186" t="s">
        <v>526</v>
      </c>
      <c r="T156" s="186" t="s">
        <v>11</v>
      </c>
      <c r="U156" s="186" t="str">
        <f>S147</f>
        <v>S2E213</v>
      </c>
      <c r="V156" s="186"/>
      <c r="W156" s="186"/>
      <c r="X156" s="186"/>
      <c r="Y156" s="186"/>
      <c r="Z156" s="186"/>
      <c r="AA156" s="186"/>
      <c r="AB156" s="186"/>
      <c r="AC156" s="186"/>
      <c r="AD156" s="186"/>
      <c r="AE156" s="186"/>
      <c r="AF156" s="186"/>
      <c r="AG156" s="186"/>
      <c r="AH156" s="186"/>
      <c r="AI156" s="186"/>
      <c r="AJ156" s="186"/>
      <c r="AK156" s="186"/>
      <c r="AL156" s="186"/>
      <c r="AM156" s="200"/>
    </row>
    <row r="157" customFormat="1" ht="25" customHeight="1" spans="1:39">
      <c r="A157" s="185"/>
      <c r="B157" s="186"/>
      <c r="C157" s="187"/>
      <c r="D157" s="187"/>
      <c r="E157" s="187"/>
      <c r="F157" s="187"/>
      <c r="G157" s="187"/>
      <c r="H157" s="187"/>
      <c r="I157" s="187"/>
      <c r="J157" s="187"/>
      <c r="K157" s="187"/>
      <c r="L157" s="187"/>
      <c r="M157" s="187"/>
      <c r="N157" s="186"/>
      <c r="O157" s="186"/>
      <c r="P157" s="186"/>
      <c r="Q157" s="186"/>
      <c r="R157" s="186" t="s">
        <v>527</v>
      </c>
      <c r="S157" s="186" t="s">
        <v>528</v>
      </c>
      <c r="T157" s="186" t="s">
        <v>11</v>
      </c>
      <c r="U157" s="186" t="str">
        <f>L6</f>
        <v>E</v>
      </c>
      <c r="V157" s="186"/>
      <c r="W157" s="186"/>
      <c r="X157" s="186"/>
      <c r="Y157" s="186"/>
      <c r="Z157" s="186"/>
      <c r="AA157" s="186"/>
      <c r="AB157" s="186"/>
      <c r="AC157" s="186"/>
      <c r="AD157" s="186"/>
      <c r="AE157" s="186"/>
      <c r="AF157" s="186"/>
      <c r="AG157" s="186"/>
      <c r="AH157" s="186"/>
      <c r="AI157" s="186"/>
      <c r="AJ157" s="186"/>
      <c r="AK157" s="186"/>
      <c r="AL157" s="186"/>
      <c r="AM157" s="200"/>
    </row>
    <row r="158" customFormat="1" ht="25" customHeight="1" spans="1:39">
      <c r="A158" s="185"/>
      <c r="B158" s="186"/>
      <c r="C158" s="187"/>
      <c r="D158" s="187"/>
      <c r="E158" s="187"/>
      <c r="F158" s="187"/>
      <c r="G158" s="187"/>
      <c r="H158" s="187"/>
      <c r="I158" s="187"/>
      <c r="J158" s="187"/>
      <c r="K158" s="187"/>
      <c r="L158" s="187"/>
      <c r="M158" s="187"/>
      <c r="N158" s="186"/>
      <c r="O158" s="186"/>
      <c r="P158" s="186"/>
      <c r="Q158" s="186"/>
      <c r="R158" s="186" t="s">
        <v>529</v>
      </c>
      <c r="S158" s="186" t="s">
        <v>530</v>
      </c>
      <c r="T158" s="186" t="s">
        <v>11</v>
      </c>
      <c r="U158" s="186" t="str">
        <f>S69</f>
        <v>S2A521</v>
      </c>
      <c r="V158" s="186"/>
      <c r="W158" s="186"/>
      <c r="X158" s="186"/>
      <c r="Y158" s="186"/>
      <c r="Z158" s="186"/>
      <c r="AA158" s="186"/>
      <c r="AB158" s="186"/>
      <c r="AC158" s="186"/>
      <c r="AD158" s="186"/>
      <c r="AE158" s="186"/>
      <c r="AF158" s="186"/>
      <c r="AG158" s="186"/>
      <c r="AH158" s="186"/>
      <c r="AI158" s="186"/>
      <c r="AJ158" s="186"/>
      <c r="AK158" s="186"/>
      <c r="AL158" s="186"/>
      <c r="AM158" s="200"/>
    </row>
    <row r="159" customFormat="1" ht="25" customHeight="1" spans="1:39">
      <c r="A159" s="185"/>
      <c r="B159" s="186"/>
      <c r="C159" s="187"/>
      <c r="D159" s="187"/>
      <c r="E159" s="187"/>
      <c r="F159" s="187"/>
      <c r="G159" s="187"/>
      <c r="H159" s="187"/>
      <c r="I159" s="187"/>
      <c r="J159" s="187"/>
      <c r="K159" s="187"/>
      <c r="L159" s="187"/>
      <c r="M159" s="187"/>
      <c r="N159" s="186"/>
      <c r="O159" s="186"/>
      <c r="P159" s="186"/>
      <c r="Q159" s="186"/>
      <c r="R159" s="186" t="s">
        <v>531</v>
      </c>
      <c r="S159" s="186" t="s">
        <v>532</v>
      </c>
      <c r="T159" s="186" t="s">
        <v>11</v>
      </c>
      <c r="U159" s="186" t="str">
        <f>Q47</f>
        <v>S2A4</v>
      </c>
      <c r="V159" s="186"/>
      <c r="W159" s="186"/>
      <c r="X159" s="186"/>
      <c r="Y159" s="186"/>
      <c r="Z159" s="186"/>
      <c r="AA159" s="186"/>
      <c r="AB159" s="186"/>
      <c r="AC159" s="186"/>
      <c r="AD159" s="186"/>
      <c r="AE159" s="186"/>
      <c r="AF159" s="186"/>
      <c r="AG159" s="186"/>
      <c r="AH159" s="186"/>
      <c r="AI159" s="186"/>
      <c r="AJ159" s="186"/>
      <c r="AK159" s="186"/>
      <c r="AL159" s="186"/>
      <c r="AM159" s="200"/>
    </row>
    <row r="160" customFormat="1" ht="25" customHeight="1" spans="1:39">
      <c r="A160" s="185"/>
      <c r="B160" s="186"/>
      <c r="C160" s="187"/>
      <c r="D160" s="187"/>
      <c r="E160" s="187"/>
      <c r="F160" s="187"/>
      <c r="G160" s="187"/>
      <c r="H160" s="187"/>
      <c r="I160" s="187"/>
      <c r="J160" s="187"/>
      <c r="K160" s="187"/>
      <c r="L160" s="187"/>
      <c r="M160" s="187"/>
      <c r="N160" s="186"/>
      <c r="O160" s="186"/>
      <c r="P160" s="186"/>
      <c r="Q160" s="186"/>
      <c r="R160" s="186" t="s">
        <v>533</v>
      </c>
      <c r="S160" s="186" t="s">
        <v>534</v>
      </c>
      <c r="T160" s="186" t="s">
        <v>11</v>
      </c>
      <c r="U160" s="186" t="str">
        <f>Q47</f>
        <v>S2A4</v>
      </c>
      <c r="V160" s="186"/>
      <c r="W160" s="186"/>
      <c r="X160" s="186"/>
      <c r="Y160" s="186"/>
      <c r="Z160" s="186"/>
      <c r="AA160" s="186"/>
      <c r="AB160" s="186"/>
      <c r="AC160" s="186"/>
      <c r="AD160" s="186"/>
      <c r="AE160" s="186"/>
      <c r="AF160" s="186"/>
      <c r="AG160" s="186"/>
      <c r="AH160" s="186"/>
      <c r="AI160" s="186"/>
      <c r="AJ160" s="186"/>
      <c r="AK160" s="186"/>
      <c r="AL160" s="186"/>
      <c r="AM160" s="200"/>
    </row>
    <row r="161" customFormat="1" ht="25" customHeight="1" spans="1:39">
      <c r="A161" s="185"/>
      <c r="B161" s="186"/>
      <c r="C161" s="187"/>
      <c r="D161" s="187"/>
      <c r="E161" s="187"/>
      <c r="F161" s="187"/>
      <c r="G161" s="187"/>
      <c r="H161" s="187"/>
      <c r="I161" s="187"/>
      <c r="J161" s="187"/>
      <c r="K161" s="187"/>
      <c r="L161" s="187"/>
      <c r="M161" s="187"/>
      <c r="N161" s="186"/>
      <c r="O161" s="186"/>
      <c r="P161" s="186" t="s">
        <v>535</v>
      </c>
      <c r="Q161" s="186" t="s">
        <v>536</v>
      </c>
      <c r="R161" s="186" t="s">
        <v>537</v>
      </c>
      <c r="S161" s="186" t="s">
        <v>538</v>
      </c>
      <c r="T161" s="186" t="str">
        <f>W6</f>
        <v>资料岗</v>
      </c>
      <c r="U161" s="186" t="str">
        <f>Q24</f>
        <v>S2A2</v>
      </c>
      <c r="V161" s="186"/>
      <c r="W161" s="186"/>
      <c r="X161" s="186"/>
      <c r="Y161" s="186"/>
      <c r="Z161" s="186"/>
      <c r="AA161" s="186"/>
      <c r="AB161" s="186"/>
      <c r="AC161" s="186"/>
      <c r="AD161" s="186"/>
      <c r="AE161" s="186"/>
      <c r="AF161" s="186"/>
      <c r="AG161" s="186"/>
      <c r="AH161" s="186"/>
      <c r="AI161" s="186"/>
      <c r="AJ161" s="186"/>
      <c r="AK161" s="186"/>
      <c r="AL161" s="186"/>
      <c r="AM161" s="200"/>
    </row>
    <row r="162" customFormat="1" ht="25" customHeight="1" spans="1:39">
      <c r="A162" s="185"/>
      <c r="B162" s="186"/>
      <c r="C162" s="187"/>
      <c r="D162" s="187"/>
      <c r="E162" s="187"/>
      <c r="F162" s="187"/>
      <c r="G162" s="187"/>
      <c r="H162" s="187"/>
      <c r="I162" s="187"/>
      <c r="J162" s="187"/>
      <c r="K162" s="187"/>
      <c r="L162" s="187"/>
      <c r="M162" s="187"/>
      <c r="N162" s="186"/>
      <c r="O162" s="186"/>
      <c r="P162" s="186"/>
      <c r="Q162" s="186"/>
      <c r="R162" s="186" t="s">
        <v>539</v>
      </c>
      <c r="S162" s="186" t="s">
        <v>540</v>
      </c>
      <c r="T162" s="201" t="str">
        <f>K6</f>
        <v>质量管理岗</v>
      </c>
      <c r="U162" s="201" t="str">
        <f>O13</f>
        <v>S2A</v>
      </c>
      <c r="V162" s="186"/>
      <c r="W162" s="186"/>
      <c r="X162" s="186"/>
      <c r="Y162" s="186"/>
      <c r="Z162" s="186"/>
      <c r="AA162" s="186"/>
      <c r="AB162" s="186"/>
      <c r="AC162" s="186"/>
      <c r="AD162" s="186"/>
      <c r="AE162" s="186"/>
      <c r="AF162" s="186"/>
      <c r="AG162" s="186"/>
      <c r="AH162" s="186"/>
      <c r="AI162" s="186"/>
      <c r="AJ162" s="186"/>
      <c r="AK162" s="186"/>
      <c r="AL162" s="186"/>
      <c r="AM162" s="200"/>
    </row>
    <row r="163" customFormat="1" ht="25" customHeight="1" spans="1:39">
      <c r="A163" s="185"/>
      <c r="B163" s="186"/>
      <c r="C163" s="187"/>
      <c r="D163" s="187"/>
      <c r="E163" s="187"/>
      <c r="F163" s="187"/>
      <c r="G163" s="187"/>
      <c r="H163" s="187"/>
      <c r="I163" s="187"/>
      <c r="J163" s="187"/>
      <c r="K163" s="187"/>
      <c r="L163" s="187"/>
      <c r="M163" s="187"/>
      <c r="N163" s="186"/>
      <c r="O163" s="186"/>
      <c r="P163" s="186"/>
      <c r="Q163" s="186"/>
      <c r="R163" s="186" t="s">
        <v>541</v>
      </c>
      <c r="S163" s="186" t="s">
        <v>542</v>
      </c>
      <c r="T163" s="186" t="str">
        <f>W6</f>
        <v>资料岗</v>
      </c>
      <c r="U163" s="201" t="str">
        <f>AB13</f>
        <v>S3A</v>
      </c>
      <c r="V163" s="186"/>
      <c r="W163" s="186"/>
      <c r="X163" s="186"/>
      <c r="Y163" s="186"/>
      <c r="Z163" s="186"/>
      <c r="AA163" s="186"/>
      <c r="AB163" s="186"/>
      <c r="AC163" s="186"/>
      <c r="AD163" s="186"/>
      <c r="AE163" s="186"/>
      <c r="AF163" s="186"/>
      <c r="AG163" s="186"/>
      <c r="AH163" s="186"/>
      <c r="AI163" s="186"/>
      <c r="AJ163" s="186"/>
      <c r="AK163" s="186"/>
      <c r="AL163" s="186"/>
      <c r="AM163" s="200"/>
    </row>
    <row r="164" customFormat="1" ht="25" customHeight="1" spans="1:39">
      <c r="A164" s="185"/>
      <c r="B164" s="186"/>
      <c r="C164" s="187"/>
      <c r="D164" s="187"/>
      <c r="E164" s="187"/>
      <c r="F164" s="187"/>
      <c r="G164" s="187"/>
      <c r="H164" s="187"/>
      <c r="I164" s="187"/>
      <c r="J164" s="187"/>
      <c r="K164" s="187"/>
      <c r="L164" s="187"/>
      <c r="M164" s="187"/>
      <c r="N164" s="186"/>
      <c r="O164" s="186"/>
      <c r="P164" s="186"/>
      <c r="Q164" s="186"/>
      <c r="R164" s="186" t="s">
        <v>543</v>
      </c>
      <c r="S164" s="186" t="s">
        <v>544</v>
      </c>
      <c r="T164" s="186" t="str">
        <f>K6</f>
        <v>质量管理岗</v>
      </c>
      <c r="U164" s="186" t="str">
        <f>L6</f>
        <v>E</v>
      </c>
      <c r="V164" s="186"/>
      <c r="W164" s="186"/>
      <c r="X164" s="186"/>
      <c r="Y164" s="186"/>
      <c r="Z164" s="186"/>
      <c r="AA164" s="186"/>
      <c r="AB164" s="186"/>
      <c r="AC164" s="186"/>
      <c r="AD164" s="186"/>
      <c r="AE164" s="186"/>
      <c r="AF164" s="186"/>
      <c r="AG164" s="186"/>
      <c r="AH164" s="186"/>
      <c r="AI164" s="186"/>
      <c r="AJ164" s="186"/>
      <c r="AK164" s="186"/>
      <c r="AL164" s="186"/>
      <c r="AM164" s="200"/>
    </row>
    <row r="165" customFormat="1" ht="25" customHeight="1" spans="1:39">
      <c r="A165" s="185"/>
      <c r="B165" s="186"/>
      <c r="C165" s="187"/>
      <c r="D165" s="187"/>
      <c r="E165" s="187"/>
      <c r="F165" s="187"/>
      <c r="G165" s="187"/>
      <c r="H165" s="187"/>
      <c r="I165" s="187"/>
      <c r="J165" s="187"/>
      <c r="K165" s="187"/>
      <c r="L165" s="187"/>
      <c r="M165" s="187"/>
      <c r="N165" s="186"/>
      <c r="O165" s="186"/>
      <c r="P165" s="186"/>
      <c r="Q165" s="186"/>
      <c r="R165" s="186" t="s">
        <v>545</v>
      </c>
      <c r="S165" s="186" t="s">
        <v>546</v>
      </c>
      <c r="T165" s="186" t="str">
        <f>C6</f>
        <v>施工技术管理岗</v>
      </c>
      <c r="U165" s="201" t="str">
        <f>D6</f>
        <v>A</v>
      </c>
      <c r="V165" s="186"/>
      <c r="W165" s="186"/>
      <c r="X165" s="186"/>
      <c r="Y165" s="186"/>
      <c r="Z165" s="186"/>
      <c r="AA165" s="186"/>
      <c r="AB165" s="186"/>
      <c r="AC165" s="186"/>
      <c r="AD165" s="186"/>
      <c r="AE165" s="186"/>
      <c r="AF165" s="186"/>
      <c r="AG165" s="186"/>
      <c r="AH165" s="186"/>
      <c r="AI165" s="186"/>
      <c r="AJ165" s="186"/>
      <c r="AK165" s="186"/>
      <c r="AL165" s="186"/>
      <c r="AM165" s="200"/>
    </row>
    <row r="166" customFormat="1" ht="25" customHeight="1" spans="1:39">
      <c r="A166" s="185"/>
      <c r="B166" s="186"/>
      <c r="C166" s="187"/>
      <c r="D166" s="187"/>
      <c r="E166" s="187"/>
      <c r="F166" s="187"/>
      <c r="G166" s="187"/>
      <c r="H166" s="187"/>
      <c r="I166" s="187"/>
      <c r="J166" s="187"/>
      <c r="K166" s="187"/>
      <c r="L166" s="187"/>
      <c r="M166" s="187"/>
      <c r="N166" s="186"/>
      <c r="O166" s="186"/>
      <c r="P166" s="186"/>
      <c r="Q166" s="186"/>
      <c r="R166" s="186"/>
      <c r="S166" s="186"/>
      <c r="T166" s="186" t="str">
        <f>K6</f>
        <v>质量管理岗</v>
      </c>
      <c r="U166" s="201" t="str">
        <f>L6</f>
        <v>E</v>
      </c>
      <c r="V166" s="186"/>
      <c r="W166" s="186"/>
      <c r="X166" s="186"/>
      <c r="Y166" s="186"/>
      <c r="Z166" s="186"/>
      <c r="AA166" s="186"/>
      <c r="AB166" s="186"/>
      <c r="AC166" s="186"/>
      <c r="AD166" s="186"/>
      <c r="AE166" s="186"/>
      <c r="AF166" s="186"/>
      <c r="AG166" s="186"/>
      <c r="AH166" s="186"/>
      <c r="AI166" s="186"/>
      <c r="AJ166" s="186"/>
      <c r="AK166" s="186"/>
      <c r="AL166" s="186"/>
      <c r="AM166" s="200"/>
    </row>
    <row r="167" customFormat="1" ht="25" customHeight="1" spans="1:39">
      <c r="A167" s="185"/>
      <c r="B167" s="186"/>
      <c r="C167" s="187"/>
      <c r="D167" s="187"/>
      <c r="E167" s="187"/>
      <c r="F167" s="187"/>
      <c r="G167" s="187"/>
      <c r="H167" s="187"/>
      <c r="I167" s="187"/>
      <c r="J167" s="187"/>
      <c r="K167" s="187"/>
      <c r="L167" s="187"/>
      <c r="M167" s="187"/>
      <c r="N167" s="186"/>
      <c r="O167" s="186"/>
      <c r="P167" s="186"/>
      <c r="Q167" s="186"/>
      <c r="R167" s="186" t="s">
        <v>547</v>
      </c>
      <c r="S167" s="186" t="s">
        <v>548</v>
      </c>
      <c r="T167" s="186" t="str">
        <f>C6</f>
        <v>施工技术管理岗</v>
      </c>
      <c r="U167" s="186" t="str">
        <f>D6</f>
        <v>A</v>
      </c>
      <c r="V167" s="186"/>
      <c r="W167" s="186"/>
      <c r="X167" s="186"/>
      <c r="Y167" s="186"/>
      <c r="Z167" s="186"/>
      <c r="AA167" s="186"/>
      <c r="AB167" s="186"/>
      <c r="AC167" s="186"/>
      <c r="AD167" s="186"/>
      <c r="AE167" s="186"/>
      <c r="AF167" s="186"/>
      <c r="AG167" s="186"/>
      <c r="AH167" s="186"/>
      <c r="AI167" s="186"/>
      <c r="AJ167" s="186"/>
      <c r="AK167" s="186"/>
      <c r="AL167" s="186"/>
      <c r="AM167" s="200"/>
    </row>
    <row r="168" s="169" customFormat="1" ht="25" customHeight="1" spans="1:39">
      <c r="A168" s="185"/>
      <c r="B168" s="186"/>
      <c r="C168" s="187"/>
      <c r="D168" s="187"/>
      <c r="E168" s="187"/>
      <c r="F168" s="187"/>
      <c r="G168" s="187"/>
      <c r="H168" s="187"/>
      <c r="I168" s="187"/>
      <c r="J168" s="187"/>
      <c r="K168" s="187"/>
      <c r="L168" s="187"/>
      <c r="M168" s="187"/>
      <c r="N168" s="186"/>
      <c r="O168" s="186"/>
      <c r="P168" s="186"/>
      <c r="Q168" s="186"/>
      <c r="R168" s="186"/>
      <c r="S168" s="186"/>
      <c r="T168" s="186" t="str">
        <f>K6</f>
        <v>质量管理岗</v>
      </c>
      <c r="U168" s="201" t="str">
        <f>L6</f>
        <v>E</v>
      </c>
      <c r="V168" s="186"/>
      <c r="W168" s="186"/>
      <c r="X168" s="186"/>
      <c r="Y168" s="186"/>
      <c r="Z168" s="186"/>
      <c r="AA168" s="186"/>
      <c r="AB168" s="186"/>
      <c r="AC168" s="186"/>
      <c r="AD168" s="186"/>
      <c r="AE168" s="186"/>
      <c r="AF168" s="186"/>
      <c r="AG168" s="186"/>
      <c r="AH168" s="186"/>
      <c r="AI168" s="186"/>
      <c r="AJ168" s="186"/>
      <c r="AK168" s="186"/>
      <c r="AL168" s="186"/>
      <c r="AM168" s="200"/>
    </row>
    <row r="169" s="169" customFormat="1" ht="25" customHeight="1" spans="1:39">
      <c r="A169" s="185"/>
      <c r="B169" s="186"/>
      <c r="C169" s="187"/>
      <c r="D169" s="187"/>
      <c r="E169" s="187"/>
      <c r="F169" s="187"/>
      <c r="G169" s="187"/>
      <c r="H169" s="187"/>
      <c r="I169" s="187"/>
      <c r="J169" s="187"/>
      <c r="K169" s="187"/>
      <c r="L169" s="187"/>
      <c r="M169" s="187"/>
      <c r="N169" s="186"/>
      <c r="O169" s="186"/>
      <c r="P169" s="186"/>
      <c r="Q169" s="186"/>
      <c r="R169" s="186" t="s">
        <v>549</v>
      </c>
      <c r="S169" s="186" t="s">
        <v>550</v>
      </c>
      <c r="T169" s="186" t="s">
        <v>11</v>
      </c>
      <c r="U169" s="186" t="str">
        <f>S142</f>
        <v>S2E113</v>
      </c>
      <c r="V169" s="186"/>
      <c r="W169" s="186"/>
      <c r="X169" s="186"/>
      <c r="Y169" s="186"/>
      <c r="Z169" s="186"/>
      <c r="AA169" s="186"/>
      <c r="AB169" s="186"/>
      <c r="AC169" s="186"/>
      <c r="AD169" s="186"/>
      <c r="AE169" s="186"/>
      <c r="AF169" s="186"/>
      <c r="AG169" s="186"/>
      <c r="AH169" s="186"/>
      <c r="AI169" s="186"/>
      <c r="AJ169" s="186"/>
      <c r="AK169" s="186"/>
      <c r="AL169" s="186"/>
      <c r="AM169" s="200"/>
    </row>
    <row r="170" s="169" customFormat="1" ht="25" customHeight="1" spans="1:39">
      <c r="A170" s="185"/>
      <c r="B170" s="186"/>
      <c r="C170" s="187"/>
      <c r="D170" s="187"/>
      <c r="E170" s="187"/>
      <c r="F170" s="187"/>
      <c r="G170" s="187"/>
      <c r="H170" s="187"/>
      <c r="I170" s="187"/>
      <c r="J170" s="187"/>
      <c r="K170" s="187"/>
      <c r="L170" s="187"/>
      <c r="M170" s="187"/>
      <c r="N170" s="186"/>
      <c r="O170" s="186"/>
      <c r="P170" s="186"/>
      <c r="Q170" s="186"/>
      <c r="R170" s="186" t="s">
        <v>551</v>
      </c>
      <c r="S170" s="186" t="s">
        <v>552</v>
      </c>
      <c r="T170" s="186" t="s">
        <v>11</v>
      </c>
      <c r="U170" s="186" t="str">
        <f>AD23</f>
        <v>S3A2</v>
      </c>
      <c r="V170" s="186"/>
      <c r="W170" s="186"/>
      <c r="X170" s="186"/>
      <c r="Y170" s="186"/>
      <c r="Z170" s="186"/>
      <c r="AA170" s="186"/>
      <c r="AB170" s="186"/>
      <c r="AC170" s="186"/>
      <c r="AD170" s="186"/>
      <c r="AE170" s="186"/>
      <c r="AF170" s="186"/>
      <c r="AG170" s="186"/>
      <c r="AH170" s="186"/>
      <c r="AI170" s="186"/>
      <c r="AJ170" s="186"/>
      <c r="AK170" s="186"/>
      <c r="AL170" s="186"/>
      <c r="AM170" s="200"/>
    </row>
    <row r="171" s="169" customFormat="1" ht="25" customHeight="1" spans="1:39">
      <c r="A171" s="185"/>
      <c r="B171" s="186"/>
      <c r="C171" s="187"/>
      <c r="D171" s="187"/>
      <c r="E171" s="187"/>
      <c r="F171" s="187"/>
      <c r="G171" s="187"/>
      <c r="H171" s="187"/>
      <c r="I171" s="187"/>
      <c r="J171" s="187"/>
      <c r="K171" s="187"/>
      <c r="L171" s="187"/>
      <c r="M171" s="187"/>
      <c r="N171" s="186"/>
      <c r="O171" s="186"/>
      <c r="P171" s="186"/>
      <c r="Q171" s="186"/>
      <c r="R171" s="186" t="s">
        <v>553</v>
      </c>
      <c r="S171" s="186" t="s">
        <v>554</v>
      </c>
      <c r="T171" s="186" t="s">
        <v>200</v>
      </c>
      <c r="U171" s="186" t="str">
        <f>Q47</f>
        <v>S2A4</v>
      </c>
      <c r="V171" s="186"/>
      <c r="W171" s="186"/>
      <c r="X171" s="186"/>
      <c r="Y171" s="186"/>
      <c r="Z171" s="186"/>
      <c r="AA171" s="186"/>
      <c r="AB171" s="186"/>
      <c r="AC171" s="186"/>
      <c r="AD171" s="186"/>
      <c r="AE171" s="186"/>
      <c r="AF171" s="186"/>
      <c r="AG171" s="186"/>
      <c r="AH171" s="186"/>
      <c r="AI171" s="186"/>
      <c r="AJ171" s="186"/>
      <c r="AK171" s="186"/>
      <c r="AL171" s="186"/>
      <c r="AM171" s="200"/>
    </row>
    <row r="172" s="169" customFormat="1" ht="25" customHeight="1" spans="1:39">
      <c r="A172" s="185"/>
      <c r="B172" s="186"/>
      <c r="C172" s="187"/>
      <c r="D172" s="187"/>
      <c r="E172" s="187"/>
      <c r="F172" s="187"/>
      <c r="G172" s="187"/>
      <c r="H172" s="187"/>
      <c r="I172" s="187"/>
      <c r="J172" s="187"/>
      <c r="K172" s="187"/>
      <c r="L172" s="187"/>
      <c r="M172" s="187"/>
      <c r="N172" s="186"/>
      <c r="O172" s="186"/>
      <c r="P172" s="186"/>
      <c r="Q172" s="186"/>
      <c r="R172" s="186" t="s">
        <v>555</v>
      </c>
      <c r="S172" s="186" t="s">
        <v>556</v>
      </c>
      <c r="T172" s="186" t="s">
        <v>557</v>
      </c>
      <c r="U172" s="186" t="str">
        <f>B13</f>
        <v>S1A</v>
      </c>
      <c r="V172" s="186"/>
      <c r="W172" s="186"/>
      <c r="X172" s="186"/>
      <c r="Y172" s="186"/>
      <c r="Z172" s="186"/>
      <c r="AA172" s="186"/>
      <c r="AB172" s="186"/>
      <c r="AC172" s="186"/>
      <c r="AD172" s="186"/>
      <c r="AE172" s="186"/>
      <c r="AF172" s="186"/>
      <c r="AG172" s="186"/>
      <c r="AH172" s="186"/>
      <c r="AI172" s="186"/>
      <c r="AJ172" s="186"/>
      <c r="AK172" s="186"/>
      <c r="AL172" s="186"/>
      <c r="AM172" s="200"/>
    </row>
    <row r="173" s="169" customFormat="1" ht="25" customHeight="1" spans="1:39">
      <c r="A173" s="185"/>
      <c r="B173" s="186"/>
      <c r="C173" s="187"/>
      <c r="D173" s="187"/>
      <c r="E173" s="187"/>
      <c r="F173" s="187"/>
      <c r="G173" s="187"/>
      <c r="H173" s="187"/>
      <c r="I173" s="187"/>
      <c r="J173" s="187"/>
      <c r="K173" s="187"/>
      <c r="L173" s="187"/>
      <c r="M173" s="187"/>
      <c r="N173" s="186"/>
      <c r="O173" s="186"/>
      <c r="P173" s="186" t="s">
        <v>558</v>
      </c>
      <c r="Q173" s="186" t="s">
        <v>559</v>
      </c>
      <c r="R173" s="186" t="s">
        <v>560</v>
      </c>
      <c r="S173" s="186" t="s">
        <v>561</v>
      </c>
      <c r="T173" s="186" t="s">
        <v>200</v>
      </c>
      <c r="U173" s="186" t="s">
        <v>562</v>
      </c>
      <c r="V173" s="186"/>
      <c r="W173" s="186"/>
      <c r="X173" s="186"/>
      <c r="Y173" s="186"/>
      <c r="Z173" s="186"/>
      <c r="AA173" s="186"/>
      <c r="AB173" s="186"/>
      <c r="AC173" s="186"/>
      <c r="AD173" s="186"/>
      <c r="AE173" s="186"/>
      <c r="AF173" s="186"/>
      <c r="AG173" s="186"/>
      <c r="AH173" s="186"/>
      <c r="AI173" s="186"/>
      <c r="AJ173" s="186"/>
      <c r="AK173" s="186"/>
      <c r="AL173" s="186"/>
      <c r="AM173" s="200"/>
    </row>
    <row r="174" s="169" customFormat="1" ht="25" customHeight="1" spans="1:39">
      <c r="A174" s="185"/>
      <c r="B174" s="186"/>
      <c r="C174" s="187"/>
      <c r="D174" s="187"/>
      <c r="E174" s="187"/>
      <c r="F174" s="187"/>
      <c r="G174" s="187"/>
      <c r="H174" s="187"/>
      <c r="I174" s="187"/>
      <c r="J174" s="187"/>
      <c r="K174" s="187"/>
      <c r="L174" s="187"/>
      <c r="M174" s="187"/>
      <c r="N174" s="186"/>
      <c r="O174" s="186"/>
      <c r="P174" s="186"/>
      <c r="Q174" s="186"/>
      <c r="R174" s="186" t="s">
        <v>563</v>
      </c>
      <c r="S174" s="186" t="s">
        <v>564</v>
      </c>
      <c r="T174" s="186"/>
      <c r="U174" s="186"/>
      <c r="V174" s="186"/>
      <c r="W174" s="186"/>
      <c r="X174" s="186"/>
      <c r="Y174" s="186"/>
      <c r="Z174" s="186"/>
      <c r="AA174" s="186"/>
      <c r="AB174" s="186"/>
      <c r="AC174" s="186"/>
      <c r="AD174" s="186"/>
      <c r="AE174" s="186"/>
      <c r="AF174" s="186"/>
      <c r="AG174" s="186"/>
      <c r="AH174" s="186"/>
      <c r="AI174" s="186"/>
      <c r="AJ174" s="186"/>
      <c r="AK174" s="186"/>
      <c r="AL174" s="186"/>
      <c r="AM174" s="200"/>
    </row>
    <row r="175" s="169" customFormat="1" ht="25" customHeight="1" spans="1:39">
      <c r="A175" s="185"/>
      <c r="B175" s="186"/>
      <c r="C175" s="187"/>
      <c r="D175" s="187"/>
      <c r="E175" s="187"/>
      <c r="F175" s="187"/>
      <c r="G175" s="187"/>
      <c r="H175" s="187"/>
      <c r="I175" s="187"/>
      <c r="J175" s="187"/>
      <c r="K175" s="187"/>
      <c r="L175" s="187"/>
      <c r="M175" s="187"/>
      <c r="N175" s="186"/>
      <c r="O175" s="186"/>
      <c r="P175" s="186"/>
      <c r="Q175" s="186"/>
      <c r="R175" s="186" t="s">
        <v>565</v>
      </c>
      <c r="S175" s="186" t="s">
        <v>566</v>
      </c>
      <c r="T175" s="186"/>
      <c r="U175" s="186"/>
      <c r="V175" s="186"/>
      <c r="W175" s="186"/>
      <c r="X175" s="186"/>
      <c r="Y175" s="186"/>
      <c r="Z175" s="186"/>
      <c r="AA175" s="186"/>
      <c r="AB175" s="186"/>
      <c r="AC175" s="186"/>
      <c r="AD175" s="186"/>
      <c r="AE175" s="186"/>
      <c r="AF175" s="186"/>
      <c r="AG175" s="186"/>
      <c r="AH175" s="186"/>
      <c r="AI175" s="186"/>
      <c r="AJ175" s="186"/>
      <c r="AK175" s="186"/>
      <c r="AL175" s="186"/>
      <c r="AM175" s="200"/>
    </row>
    <row r="176" s="169" customFormat="1" ht="25" customHeight="1" spans="1:39">
      <c r="A176" s="185"/>
      <c r="B176" s="186"/>
      <c r="C176" s="187"/>
      <c r="D176" s="187"/>
      <c r="E176" s="187"/>
      <c r="F176" s="187"/>
      <c r="G176" s="187"/>
      <c r="H176" s="187"/>
      <c r="I176" s="187"/>
      <c r="J176" s="187"/>
      <c r="K176" s="187"/>
      <c r="L176" s="187"/>
      <c r="M176" s="187"/>
      <c r="N176" s="186"/>
      <c r="O176" s="186"/>
      <c r="P176" s="186"/>
      <c r="Q176" s="186"/>
      <c r="R176" s="186" t="s">
        <v>567</v>
      </c>
      <c r="S176" s="186" t="s">
        <v>568</v>
      </c>
      <c r="T176" s="186"/>
      <c r="U176" s="186"/>
      <c r="V176" s="186"/>
      <c r="W176" s="186"/>
      <c r="X176" s="186"/>
      <c r="Y176" s="186"/>
      <c r="Z176" s="186"/>
      <c r="AA176" s="186"/>
      <c r="AB176" s="186"/>
      <c r="AC176" s="186"/>
      <c r="AD176" s="186"/>
      <c r="AE176" s="186"/>
      <c r="AF176" s="186"/>
      <c r="AG176" s="186"/>
      <c r="AH176" s="186"/>
      <c r="AI176" s="186"/>
      <c r="AJ176" s="186"/>
      <c r="AK176" s="186"/>
      <c r="AL176" s="186"/>
      <c r="AM176" s="200"/>
    </row>
    <row r="177" s="169" customFormat="1" ht="25" customHeight="1" spans="1:39">
      <c r="A177" s="185"/>
      <c r="B177" s="186"/>
      <c r="C177" s="187"/>
      <c r="D177" s="187"/>
      <c r="E177" s="187"/>
      <c r="F177" s="187"/>
      <c r="G177" s="187"/>
      <c r="H177" s="187"/>
      <c r="I177" s="187"/>
      <c r="J177" s="187"/>
      <c r="K177" s="187"/>
      <c r="L177" s="187"/>
      <c r="M177" s="187"/>
      <c r="N177" s="186"/>
      <c r="O177" s="186"/>
      <c r="P177" s="186"/>
      <c r="Q177" s="186"/>
      <c r="R177" s="186" t="s">
        <v>569</v>
      </c>
      <c r="S177" s="186" t="s">
        <v>570</v>
      </c>
      <c r="T177" s="186"/>
      <c r="U177" s="186"/>
      <c r="V177" s="186"/>
      <c r="W177" s="186"/>
      <c r="X177" s="186"/>
      <c r="Y177" s="186"/>
      <c r="Z177" s="186"/>
      <c r="AA177" s="186"/>
      <c r="AB177" s="186"/>
      <c r="AC177" s="186"/>
      <c r="AD177" s="186"/>
      <c r="AE177" s="186"/>
      <c r="AF177" s="186"/>
      <c r="AG177" s="186"/>
      <c r="AH177" s="186"/>
      <c r="AI177" s="186"/>
      <c r="AJ177" s="186"/>
      <c r="AK177" s="186"/>
      <c r="AL177" s="186"/>
      <c r="AM177" s="200"/>
    </row>
    <row r="178" s="169" customFormat="1" ht="25" customHeight="1" spans="1:39">
      <c r="A178" s="185"/>
      <c r="B178" s="186"/>
      <c r="C178" s="187"/>
      <c r="D178" s="187"/>
      <c r="E178" s="187"/>
      <c r="F178" s="187"/>
      <c r="G178" s="187"/>
      <c r="H178" s="187"/>
      <c r="I178" s="187"/>
      <c r="J178" s="187"/>
      <c r="K178" s="187"/>
      <c r="L178" s="187"/>
      <c r="M178" s="187"/>
      <c r="N178" s="186"/>
      <c r="O178" s="186"/>
      <c r="P178" s="186"/>
      <c r="Q178" s="186"/>
      <c r="R178" s="186" t="s">
        <v>571</v>
      </c>
      <c r="S178" s="186" t="s">
        <v>572</v>
      </c>
      <c r="T178" s="186"/>
      <c r="U178" s="186"/>
      <c r="V178" s="186"/>
      <c r="W178" s="186"/>
      <c r="X178" s="186"/>
      <c r="Y178" s="186"/>
      <c r="Z178" s="186"/>
      <c r="AA178" s="186"/>
      <c r="AB178" s="186"/>
      <c r="AC178" s="186"/>
      <c r="AD178" s="186"/>
      <c r="AE178" s="186"/>
      <c r="AF178" s="186"/>
      <c r="AG178" s="186"/>
      <c r="AH178" s="186"/>
      <c r="AI178" s="186"/>
      <c r="AJ178" s="186"/>
      <c r="AK178" s="186"/>
      <c r="AL178" s="186"/>
      <c r="AM178" s="200"/>
    </row>
    <row r="179" s="169" customFormat="1" ht="25" customHeight="1" spans="1:39">
      <c r="A179" s="181" t="str">
        <f>M6</f>
        <v>安全管理岗</v>
      </c>
      <c r="B179" s="182"/>
      <c r="C179" s="182"/>
      <c r="D179" s="182"/>
      <c r="E179" s="182"/>
      <c r="F179" s="182"/>
      <c r="G179" s="182"/>
      <c r="H179" s="182"/>
      <c r="I179" s="182"/>
      <c r="J179" s="182"/>
      <c r="K179" s="182"/>
      <c r="L179" s="182"/>
      <c r="M179" s="182" t="s">
        <v>573</v>
      </c>
      <c r="N179" s="182" t="str">
        <f>A179</f>
        <v>安全管理岗</v>
      </c>
      <c r="O179" s="182"/>
      <c r="P179" s="182"/>
      <c r="Q179" s="182"/>
      <c r="R179" s="182"/>
      <c r="S179" s="182"/>
      <c r="T179" s="182"/>
      <c r="U179" s="182"/>
      <c r="V179" s="182"/>
      <c r="W179" s="182"/>
      <c r="X179" s="182"/>
      <c r="Y179" s="182"/>
      <c r="Z179" s="182" t="s">
        <v>574</v>
      </c>
      <c r="AA179" s="182" t="str">
        <f>N179</f>
        <v>安全管理岗</v>
      </c>
      <c r="AB179" s="182"/>
      <c r="AC179" s="182"/>
      <c r="AD179" s="182"/>
      <c r="AE179" s="182"/>
      <c r="AF179" s="182"/>
      <c r="AG179" s="182"/>
      <c r="AH179" s="182"/>
      <c r="AI179" s="182"/>
      <c r="AJ179" s="182"/>
      <c r="AK179" s="182"/>
      <c r="AL179" s="182"/>
      <c r="AM179" s="198" t="s">
        <v>575</v>
      </c>
    </row>
    <row r="180" customFormat="1" ht="25" customHeight="1" spans="1:39">
      <c r="A180" s="183" t="s">
        <v>49</v>
      </c>
      <c r="B180" s="184"/>
      <c r="C180" s="184" t="s">
        <v>50</v>
      </c>
      <c r="D180" s="184"/>
      <c r="E180" s="184" t="s">
        <v>51</v>
      </c>
      <c r="F180" s="184"/>
      <c r="G180" s="184"/>
      <c r="H180" s="184"/>
      <c r="I180" s="184" t="s">
        <v>52</v>
      </c>
      <c r="J180" s="184"/>
      <c r="K180" s="184"/>
      <c r="L180" s="184"/>
      <c r="M180" s="184" t="s">
        <v>53</v>
      </c>
      <c r="N180" s="184" t="s">
        <v>49</v>
      </c>
      <c r="O180" s="184"/>
      <c r="P180" s="184" t="s">
        <v>50</v>
      </c>
      <c r="Q180" s="184"/>
      <c r="R180" s="184" t="s">
        <v>51</v>
      </c>
      <c r="S180" s="184"/>
      <c r="T180" s="184"/>
      <c r="U180" s="184"/>
      <c r="V180" s="184" t="s">
        <v>52</v>
      </c>
      <c r="W180" s="184"/>
      <c r="X180" s="184"/>
      <c r="Y180" s="184"/>
      <c r="Z180" s="184" t="s">
        <v>53</v>
      </c>
      <c r="AA180" s="184" t="s">
        <v>49</v>
      </c>
      <c r="AB180" s="184"/>
      <c r="AC180" s="184" t="s">
        <v>50</v>
      </c>
      <c r="AD180" s="184"/>
      <c r="AE180" s="184" t="s">
        <v>51</v>
      </c>
      <c r="AF180" s="184"/>
      <c r="AG180" s="184"/>
      <c r="AH180" s="184"/>
      <c r="AI180" s="184" t="s">
        <v>52</v>
      </c>
      <c r="AJ180" s="184"/>
      <c r="AK180" s="184"/>
      <c r="AL180" s="184"/>
      <c r="AM180" s="199" t="s">
        <v>53</v>
      </c>
    </row>
    <row r="181" customFormat="1" ht="25" customHeight="1" spans="1:39">
      <c r="A181" s="183"/>
      <c r="B181" s="184"/>
      <c r="C181" s="184"/>
      <c r="D181" s="184"/>
      <c r="E181" s="184" t="s">
        <v>55</v>
      </c>
      <c r="F181" s="184"/>
      <c r="G181" s="184" t="s">
        <v>56</v>
      </c>
      <c r="H181" s="184"/>
      <c r="I181" s="184" t="s">
        <v>55</v>
      </c>
      <c r="J181" s="184"/>
      <c r="K181" s="184" t="s">
        <v>56</v>
      </c>
      <c r="L181" s="184"/>
      <c r="M181" s="184"/>
      <c r="N181" s="184"/>
      <c r="O181" s="184"/>
      <c r="P181" s="184"/>
      <c r="Q181" s="184"/>
      <c r="R181" s="184" t="s">
        <v>55</v>
      </c>
      <c r="S181" s="184"/>
      <c r="T181" s="184" t="s">
        <v>56</v>
      </c>
      <c r="U181" s="184"/>
      <c r="V181" s="184" t="s">
        <v>55</v>
      </c>
      <c r="W181" s="184"/>
      <c r="X181" s="184" t="s">
        <v>56</v>
      </c>
      <c r="Y181" s="184"/>
      <c r="Z181" s="184"/>
      <c r="AA181" s="184"/>
      <c r="AB181" s="184"/>
      <c r="AC181" s="184"/>
      <c r="AD181" s="184"/>
      <c r="AE181" s="184" t="s">
        <v>55</v>
      </c>
      <c r="AF181" s="184"/>
      <c r="AG181" s="184" t="s">
        <v>56</v>
      </c>
      <c r="AH181" s="184"/>
      <c r="AI181" s="184" t="s">
        <v>55</v>
      </c>
      <c r="AJ181" s="184"/>
      <c r="AK181" s="184" t="s">
        <v>56</v>
      </c>
      <c r="AL181" s="184"/>
      <c r="AM181" s="199"/>
    </row>
    <row r="182" customFormat="1" ht="25" customHeight="1" spans="1:39">
      <c r="A182" s="183" t="s">
        <v>59</v>
      </c>
      <c r="B182" s="184" t="s">
        <v>58</v>
      </c>
      <c r="C182" s="184" t="s">
        <v>59</v>
      </c>
      <c r="D182" s="184" t="s">
        <v>58</v>
      </c>
      <c r="E182" s="184" t="s">
        <v>59</v>
      </c>
      <c r="F182" s="184" t="s">
        <v>58</v>
      </c>
      <c r="G182" s="184" t="s">
        <v>56</v>
      </c>
      <c r="H182" s="184" t="s">
        <v>60</v>
      </c>
      <c r="I182" s="184" t="s">
        <v>59</v>
      </c>
      <c r="J182" s="184" t="s">
        <v>58</v>
      </c>
      <c r="K182" s="184" t="s">
        <v>56</v>
      </c>
      <c r="L182" s="184" t="s">
        <v>60</v>
      </c>
      <c r="M182" s="184"/>
      <c r="N182" s="184" t="s">
        <v>59</v>
      </c>
      <c r="O182" s="184" t="s">
        <v>58</v>
      </c>
      <c r="P182" s="184" t="s">
        <v>59</v>
      </c>
      <c r="Q182" s="184" t="s">
        <v>58</v>
      </c>
      <c r="R182" s="184" t="s">
        <v>59</v>
      </c>
      <c r="S182" s="184" t="s">
        <v>58</v>
      </c>
      <c r="T182" s="184" t="s">
        <v>56</v>
      </c>
      <c r="U182" s="184" t="s">
        <v>60</v>
      </c>
      <c r="V182" s="184" t="s">
        <v>59</v>
      </c>
      <c r="W182" s="184" t="s">
        <v>58</v>
      </c>
      <c r="X182" s="184" t="s">
        <v>56</v>
      </c>
      <c r="Y182" s="184" t="s">
        <v>60</v>
      </c>
      <c r="Z182" s="184"/>
      <c r="AA182" s="184" t="s">
        <v>59</v>
      </c>
      <c r="AB182" s="184" t="s">
        <v>58</v>
      </c>
      <c r="AC182" s="184" t="s">
        <v>59</v>
      </c>
      <c r="AD182" s="184" t="s">
        <v>58</v>
      </c>
      <c r="AE182" s="184" t="s">
        <v>59</v>
      </c>
      <c r="AF182" s="184" t="s">
        <v>58</v>
      </c>
      <c r="AG182" s="184" t="s">
        <v>56</v>
      </c>
      <c r="AH182" s="184" t="s">
        <v>60</v>
      </c>
      <c r="AI182" s="184" t="s">
        <v>59</v>
      </c>
      <c r="AJ182" s="184" t="s">
        <v>58</v>
      </c>
      <c r="AK182" s="184" t="s">
        <v>56</v>
      </c>
      <c r="AL182" s="184" t="s">
        <v>60</v>
      </c>
      <c r="AM182" s="199"/>
    </row>
    <row r="183" ht="25" customHeight="1" spans="1:39">
      <c r="A183" s="202" t="str">
        <f>A179</f>
        <v>安全管理岗</v>
      </c>
      <c r="B183" s="187" t="str">
        <f>M179</f>
        <v>S1F</v>
      </c>
      <c r="C183" s="187" t="s">
        <v>576</v>
      </c>
      <c r="D183" s="187" t="s">
        <v>577</v>
      </c>
      <c r="E183" s="187" t="s">
        <v>578</v>
      </c>
      <c r="F183" s="187"/>
      <c r="G183" s="187" t="s">
        <v>3</v>
      </c>
      <c r="H183" s="187" t="str">
        <f>F86</f>
        <v>S1A511</v>
      </c>
      <c r="I183" s="187"/>
      <c r="J183" s="187"/>
      <c r="K183" s="187"/>
      <c r="L183" s="187"/>
      <c r="M183" s="187"/>
      <c r="N183" s="187" t="str">
        <f>N179</f>
        <v>安全管理岗</v>
      </c>
      <c r="O183" s="187" t="str">
        <f>Z179</f>
        <v>S2F</v>
      </c>
      <c r="P183" s="187" t="s">
        <v>579</v>
      </c>
      <c r="Q183" s="187" t="s">
        <v>580</v>
      </c>
      <c r="R183" s="187" t="s">
        <v>581</v>
      </c>
      <c r="S183" s="187" t="s">
        <v>582</v>
      </c>
      <c r="T183" s="187" t="str">
        <f>C7</f>
        <v>业主/项目公司</v>
      </c>
      <c r="U183" s="187" t="str">
        <f>D7</f>
        <v>X</v>
      </c>
      <c r="V183" s="187"/>
      <c r="W183" s="187"/>
      <c r="X183" s="187"/>
      <c r="Y183" s="187"/>
      <c r="Z183" s="187"/>
      <c r="AA183" s="211"/>
      <c r="AB183" s="211"/>
      <c r="AC183" s="211"/>
      <c r="AD183" s="211"/>
      <c r="AE183" s="211"/>
      <c r="AF183" s="211"/>
      <c r="AG183" s="211"/>
      <c r="AH183" s="211"/>
      <c r="AI183" s="211"/>
      <c r="AJ183" s="211"/>
      <c r="AK183" s="211"/>
      <c r="AL183" s="211"/>
      <c r="AM183" s="213"/>
    </row>
    <row r="184" ht="25" customHeight="1" spans="1:39">
      <c r="A184" s="202"/>
      <c r="B184" s="187"/>
      <c r="C184" s="187"/>
      <c r="D184" s="187"/>
      <c r="E184" s="187" t="s">
        <v>583</v>
      </c>
      <c r="F184" s="187"/>
      <c r="G184" s="187" t="s">
        <v>3</v>
      </c>
      <c r="H184" s="187" t="str">
        <f>F24</f>
        <v>S1A118</v>
      </c>
      <c r="I184" s="187"/>
      <c r="J184" s="187"/>
      <c r="K184" s="187"/>
      <c r="L184" s="187"/>
      <c r="M184" s="187"/>
      <c r="N184" s="187"/>
      <c r="O184" s="187"/>
      <c r="P184" s="187"/>
      <c r="Q184" s="187"/>
      <c r="R184" s="187"/>
      <c r="S184" s="187"/>
      <c r="T184" s="187" t="str">
        <f>G7</f>
        <v>上级公司</v>
      </c>
      <c r="U184" s="187" t="str">
        <f>H7</f>
        <v>Z</v>
      </c>
      <c r="V184" s="187"/>
      <c r="W184" s="187"/>
      <c r="X184" s="187"/>
      <c r="Y184" s="187"/>
      <c r="Z184" s="187"/>
      <c r="AA184" s="211"/>
      <c r="AB184" s="211"/>
      <c r="AC184" s="211"/>
      <c r="AD184" s="211"/>
      <c r="AE184" s="211"/>
      <c r="AF184" s="211"/>
      <c r="AG184" s="211"/>
      <c r="AH184" s="211"/>
      <c r="AI184" s="211"/>
      <c r="AJ184" s="211"/>
      <c r="AK184" s="211"/>
      <c r="AL184" s="211"/>
      <c r="AM184" s="213"/>
    </row>
    <row r="185" ht="25" customHeight="1" spans="1:39">
      <c r="A185" s="202"/>
      <c r="B185" s="187"/>
      <c r="C185" s="187"/>
      <c r="D185" s="187"/>
      <c r="E185" s="187" t="s">
        <v>584</v>
      </c>
      <c r="F185" s="187"/>
      <c r="G185" s="187" t="s">
        <v>17</v>
      </c>
      <c r="H185" s="187" t="str">
        <f>F75</f>
        <v>S1A416</v>
      </c>
      <c r="I185" s="187"/>
      <c r="J185" s="187"/>
      <c r="K185" s="187"/>
      <c r="L185" s="187"/>
      <c r="M185" s="187"/>
      <c r="N185" s="187"/>
      <c r="O185" s="187"/>
      <c r="P185" s="187"/>
      <c r="Q185" s="187"/>
      <c r="R185" s="187" t="s">
        <v>585</v>
      </c>
      <c r="S185" s="187"/>
      <c r="T185" s="187" t="s">
        <v>9</v>
      </c>
      <c r="U185" s="187" t="str">
        <f>S46</f>
        <v>S2A325</v>
      </c>
      <c r="V185" s="187"/>
      <c r="W185" s="187"/>
      <c r="X185" s="187"/>
      <c r="Y185" s="187"/>
      <c r="Z185" s="187"/>
      <c r="AA185" s="211"/>
      <c r="AB185" s="211"/>
      <c r="AC185" s="211"/>
      <c r="AD185" s="211"/>
      <c r="AE185" s="211"/>
      <c r="AF185" s="211"/>
      <c r="AG185" s="211"/>
      <c r="AH185" s="211"/>
      <c r="AI185" s="211"/>
      <c r="AJ185" s="211"/>
      <c r="AK185" s="211"/>
      <c r="AL185" s="211"/>
      <c r="AM185" s="213"/>
    </row>
    <row r="186" ht="25" customHeight="1" spans="1:39">
      <c r="A186" s="202"/>
      <c r="B186" s="187"/>
      <c r="C186" s="187"/>
      <c r="D186" s="187"/>
      <c r="E186" s="187" t="s">
        <v>586</v>
      </c>
      <c r="F186" s="187"/>
      <c r="G186" s="187" t="s">
        <v>3</v>
      </c>
      <c r="H186" s="187" t="str">
        <f>F74</f>
        <v>S1A415</v>
      </c>
      <c r="I186" s="187"/>
      <c r="J186" s="187"/>
      <c r="K186" s="187"/>
      <c r="L186" s="187"/>
      <c r="M186" s="187"/>
      <c r="N186" s="187"/>
      <c r="O186" s="187"/>
      <c r="P186" s="187"/>
      <c r="Q186" s="187"/>
      <c r="R186" s="187" t="s">
        <v>584</v>
      </c>
      <c r="S186" s="187"/>
      <c r="T186" s="187" t="s">
        <v>17</v>
      </c>
      <c r="U186" s="187" t="str">
        <f>S26</f>
        <v>S2A213</v>
      </c>
      <c r="V186" s="187"/>
      <c r="W186" s="187"/>
      <c r="X186" s="187"/>
      <c r="Y186" s="187"/>
      <c r="Z186" s="187"/>
      <c r="AA186" s="211"/>
      <c r="AB186" s="211"/>
      <c r="AC186" s="211"/>
      <c r="AD186" s="211"/>
      <c r="AE186" s="211"/>
      <c r="AF186" s="211"/>
      <c r="AG186" s="211"/>
      <c r="AH186" s="211"/>
      <c r="AI186" s="211"/>
      <c r="AJ186" s="211"/>
      <c r="AK186" s="211"/>
      <c r="AL186" s="211"/>
      <c r="AM186" s="213"/>
    </row>
    <row r="187" ht="25" customHeight="1" spans="1:39">
      <c r="A187" s="202"/>
      <c r="B187" s="187"/>
      <c r="C187" s="187"/>
      <c r="D187" s="187"/>
      <c r="E187" s="187" t="s">
        <v>587</v>
      </c>
      <c r="F187" s="187" t="s">
        <v>588</v>
      </c>
      <c r="G187" s="187" t="str">
        <f>C6</f>
        <v>施工技术管理岗</v>
      </c>
      <c r="H187" s="187" t="str">
        <f>D6</f>
        <v>A</v>
      </c>
      <c r="I187" s="187"/>
      <c r="J187" s="187"/>
      <c r="K187" s="187"/>
      <c r="L187" s="187"/>
      <c r="M187" s="187"/>
      <c r="N187" s="187"/>
      <c r="O187" s="187"/>
      <c r="P187" s="187"/>
      <c r="Q187" s="187"/>
      <c r="R187" s="187" t="s">
        <v>589</v>
      </c>
      <c r="S187" s="187" t="s">
        <v>590</v>
      </c>
      <c r="T187" s="187" t="s">
        <v>3</v>
      </c>
      <c r="U187" s="187" t="str">
        <f>Q13</f>
        <v>S2A1</v>
      </c>
      <c r="V187" s="187"/>
      <c r="W187" s="187"/>
      <c r="X187" s="187"/>
      <c r="Y187" s="187"/>
      <c r="Z187" s="187"/>
      <c r="AA187" s="211"/>
      <c r="AB187" s="211"/>
      <c r="AC187" s="211"/>
      <c r="AD187" s="211"/>
      <c r="AE187" s="211"/>
      <c r="AF187" s="211"/>
      <c r="AG187" s="211"/>
      <c r="AH187" s="211"/>
      <c r="AI187" s="211"/>
      <c r="AJ187" s="211"/>
      <c r="AK187" s="211"/>
      <c r="AL187" s="211"/>
      <c r="AM187" s="213"/>
    </row>
    <row r="188" ht="25" customHeight="1" spans="1:39">
      <c r="A188" s="202"/>
      <c r="B188" s="187"/>
      <c r="C188" s="187"/>
      <c r="D188" s="187"/>
      <c r="E188" s="187" t="s">
        <v>591</v>
      </c>
      <c r="F188" s="187" t="s">
        <v>592</v>
      </c>
      <c r="G188" s="187" t="str">
        <f>M6</f>
        <v>安全管理岗</v>
      </c>
      <c r="H188" s="187" t="str">
        <f>N6</f>
        <v>F</v>
      </c>
      <c r="I188" s="187"/>
      <c r="J188" s="187"/>
      <c r="K188" s="187"/>
      <c r="L188" s="187"/>
      <c r="M188" s="187"/>
      <c r="N188" s="187"/>
      <c r="O188" s="187"/>
      <c r="P188" s="187"/>
      <c r="Q188" s="187"/>
      <c r="R188" s="187" t="s">
        <v>593</v>
      </c>
      <c r="S188" s="187" t="s">
        <v>594</v>
      </c>
      <c r="T188" s="187" t="str">
        <f>M7</f>
        <v>项目部全体</v>
      </c>
      <c r="U188" s="187" t="str">
        <f>S28</f>
        <v>S2A215</v>
      </c>
      <c r="V188" s="187"/>
      <c r="W188" s="187"/>
      <c r="X188" s="187"/>
      <c r="Y188" s="187"/>
      <c r="Z188" s="187"/>
      <c r="AA188" s="211"/>
      <c r="AB188" s="211"/>
      <c r="AC188" s="211"/>
      <c r="AD188" s="211"/>
      <c r="AE188" s="211"/>
      <c r="AF188" s="211"/>
      <c r="AG188" s="211"/>
      <c r="AH188" s="211"/>
      <c r="AI188" s="211"/>
      <c r="AJ188" s="211"/>
      <c r="AK188" s="211"/>
      <c r="AL188" s="211"/>
      <c r="AM188" s="213"/>
    </row>
    <row r="189" ht="25" customHeight="1" spans="1:39">
      <c r="A189" s="202"/>
      <c r="B189" s="187"/>
      <c r="C189" s="187"/>
      <c r="D189" s="187"/>
      <c r="E189" s="187" t="s">
        <v>595</v>
      </c>
      <c r="F189" s="187" t="s">
        <v>596</v>
      </c>
      <c r="G189" s="187" t="str">
        <f>M6</f>
        <v>安全管理岗</v>
      </c>
      <c r="H189" s="187" t="str">
        <f>N6</f>
        <v>F</v>
      </c>
      <c r="I189" s="187"/>
      <c r="J189" s="187"/>
      <c r="K189" s="187"/>
      <c r="L189" s="187"/>
      <c r="M189" s="187"/>
      <c r="N189" s="187"/>
      <c r="O189" s="187"/>
      <c r="P189" s="187"/>
      <c r="Q189" s="187"/>
      <c r="R189" s="187" t="s">
        <v>597</v>
      </c>
      <c r="S189" s="187" t="s">
        <v>598</v>
      </c>
      <c r="T189" s="187" t="str">
        <f>M6</f>
        <v>安全管理岗</v>
      </c>
      <c r="U189" s="187" t="str">
        <f>N6</f>
        <v>F</v>
      </c>
      <c r="V189" s="187"/>
      <c r="W189" s="187"/>
      <c r="X189" s="187"/>
      <c r="Y189" s="187"/>
      <c r="Z189" s="187"/>
      <c r="AA189" s="211"/>
      <c r="AB189" s="211"/>
      <c r="AC189" s="211"/>
      <c r="AD189" s="211"/>
      <c r="AE189" s="211"/>
      <c r="AF189" s="211"/>
      <c r="AG189" s="211"/>
      <c r="AH189" s="211"/>
      <c r="AI189" s="211"/>
      <c r="AJ189" s="211"/>
      <c r="AK189" s="211"/>
      <c r="AL189" s="211"/>
      <c r="AM189" s="213"/>
    </row>
    <row r="190" ht="25" customHeight="1" spans="1:39">
      <c r="A190" s="202"/>
      <c r="B190" s="187"/>
      <c r="C190" s="187" t="s">
        <v>599</v>
      </c>
      <c r="D190" s="187" t="s">
        <v>600</v>
      </c>
      <c r="E190" s="186" t="s">
        <v>601</v>
      </c>
      <c r="F190" s="187" t="s">
        <v>602</v>
      </c>
      <c r="G190" s="187" t="str">
        <f>M6</f>
        <v>安全管理岗</v>
      </c>
      <c r="H190" s="187" t="str">
        <f>N6</f>
        <v>F</v>
      </c>
      <c r="I190" s="187"/>
      <c r="J190" s="187"/>
      <c r="K190" s="187"/>
      <c r="L190" s="187"/>
      <c r="M190" s="187"/>
      <c r="N190" s="187"/>
      <c r="O190" s="187"/>
      <c r="P190" s="187"/>
      <c r="Q190" s="187"/>
      <c r="R190" s="187" t="s">
        <v>603</v>
      </c>
      <c r="S190" s="187" t="s">
        <v>604</v>
      </c>
      <c r="T190" s="187" t="str">
        <f>M6</f>
        <v>安全管理岗</v>
      </c>
      <c r="U190" s="187" t="str">
        <f>N6</f>
        <v>F</v>
      </c>
      <c r="V190" s="187"/>
      <c r="W190" s="187"/>
      <c r="X190" s="187"/>
      <c r="Y190" s="187"/>
      <c r="Z190" s="187"/>
      <c r="AA190" s="211"/>
      <c r="AB190" s="211"/>
      <c r="AC190" s="211"/>
      <c r="AD190" s="211"/>
      <c r="AE190" s="211"/>
      <c r="AF190" s="211"/>
      <c r="AG190" s="211"/>
      <c r="AH190" s="211"/>
      <c r="AI190" s="211"/>
      <c r="AJ190" s="211"/>
      <c r="AK190" s="211"/>
      <c r="AL190" s="211"/>
      <c r="AM190" s="213"/>
    </row>
    <row r="191" ht="25" customHeight="1" spans="1:39">
      <c r="A191" s="202"/>
      <c r="B191" s="187"/>
      <c r="C191" s="187"/>
      <c r="D191" s="187"/>
      <c r="E191" s="187"/>
      <c r="F191" s="187"/>
      <c r="G191" s="187"/>
      <c r="H191" s="187"/>
      <c r="I191" s="187"/>
      <c r="J191" s="187"/>
      <c r="K191" s="187"/>
      <c r="L191" s="187"/>
      <c r="M191" s="187"/>
      <c r="N191" s="187"/>
      <c r="O191" s="187"/>
      <c r="P191" s="187" t="s">
        <v>605</v>
      </c>
      <c r="Q191" s="187" t="s">
        <v>606</v>
      </c>
      <c r="R191" s="187" t="s">
        <v>607</v>
      </c>
      <c r="S191" s="187" t="s">
        <v>608</v>
      </c>
      <c r="T191" s="187" t="str">
        <f>M6</f>
        <v>安全管理岗</v>
      </c>
      <c r="U191" s="187" t="s">
        <v>609</v>
      </c>
      <c r="V191" s="187"/>
      <c r="W191" s="187"/>
      <c r="X191" s="187"/>
      <c r="Y191" s="187"/>
      <c r="Z191" s="187"/>
      <c r="AA191" s="211"/>
      <c r="AB191" s="211"/>
      <c r="AC191" s="211"/>
      <c r="AD191" s="211"/>
      <c r="AE191" s="211"/>
      <c r="AF191" s="211"/>
      <c r="AG191" s="211"/>
      <c r="AH191" s="211"/>
      <c r="AI191" s="211"/>
      <c r="AJ191" s="211"/>
      <c r="AK191" s="211"/>
      <c r="AL191" s="211"/>
      <c r="AM191" s="213"/>
    </row>
    <row r="192" ht="25" customHeight="1" spans="1:39">
      <c r="A192" s="202"/>
      <c r="B192" s="187"/>
      <c r="C192" s="187"/>
      <c r="D192" s="187"/>
      <c r="E192" s="187"/>
      <c r="F192" s="187"/>
      <c r="G192" s="187"/>
      <c r="H192" s="187"/>
      <c r="I192" s="187"/>
      <c r="J192" s="187"/>
      <c r="K192" s="187"/>
      <c r="L192" s="187"/>
      <c r="M192" s="187"/>
      <c r="N192" s="187"/>
      <c r="O192" s="187"/>
      <c r="P192" s="187"/>
      <c r="Q192" s="187"/>
      <c r="R192" s="187" t="s">
        <v>610</v>
      </c>
      <c r="S192" s="187"/>
      <c r="T192" s="187" t="s">
        <v>13</v>
      </c>
      <c r="U192" s="187" t="str">
        <f>F55</f>
        <v>S1A320</v>
      </c>
      <c r="V192" s="187"/>
      <c r="W192" s="187"/>
      <c r="X192" s="187"/>
      <c r="Y192" s="187"/>
      <c r="Z192" s="187"/>
      <c r="AA192" s="211"/>
      <c r="AB192" s="211"/>
      <c r="AC192" s="211"/>
      <c r="AD192" s="211"/>
      <c r="AE192" s="211"/>
      <c r="AF192" s="211"/>
      <c r="AG192" s="211"/>
      <c r="AH192" s="211"/>
      <c r="AI192" s="211"/>
      <c r="AJ192" s="211"/>
      <c r="AK192" s="211"/>
      <c r="AL192" s="211"/>
      <c r="AM192" s="213"/>
    </row>
    <row r="193" ht="25" customHeight="1" spans="1:39">
      <c r="A193" s="202"/>
      <c r="B193" s="187"/>
      <c r="C193" s="187"/>
      <c r="D193" s="187"/>
      <c r="E193" s="187"/>
      <c r="F193" s="187"/>
      <c r="G193" s="187"/>
      <c r="H193" s="187"/>
      <c r="I193" s="187"/>
      <c r="J193" s="187"/>
      <c r="K193" s="187"/>
      <c r="L193" s="187"/>
      <c r="M193" s="187"/>
      <c r="N193" s="187"/>
      <c r="O193" s="187"/>
      <c r="P193" s="187"/>
      <c r="Q193" s="187"/>
      <c r="R193" s="187" t="s">
        <v>611</v>
      </c>
      <c r="S193" s="187"/>
      <c r="T193" s="187" t="s">
        <v>3</v>
      </c>
      <c r="U193" s="187" t="str">
        <f>D64</f>
        <v>S1A4</v>
      </c>
      <c r="V193" s="187"/>
      <c r="W193" s="187"/>
      <c r="X193" s="187"/>
      <c r="Y193" s="187"/>
      <c r="Z193" s="187"/>
      <c r="AA193" s="211"/>
      <c r="AB193" s="211"/>
      <c r="AC193" s="211"/>
      <c r="AD193" s="211"/>
      <c r="AE193" s="211"/>
      <c r="AF193" s="211"/>
      <c r="AG193" s="211"/>
      <c r="AH193" s="211"/>
      <c r="AI193" s="211"/>
      <c r="AJ193" s="211"/>
      <c r="AK193" s="211"/>
      <c r="AL193" s="211"/>
      <c r="AM193" s="213"/>
    </row>
    <row r="194" ht="25" customHeight="1" spans="1:39">
      <c r="A194" s="202"/>
      <c r="B194" s="187"/>
      <c r="C194" s="187"/>
      <c r="D194" s="187"/>
      <c r="E194" s="187"/>
      <c r="F194" s="187"/>
      <c r="G194" s="187"/>
      <c r="H194" s="187"/>
      <c r="I194" s="187"/>
      <c r="J194" s="187"/>
      <c r="K194" s="187"/>
      <c r="L194" s="187"/>
      <c r="M194" s="187"/>
      <c r="N194" s="187"/>
      <c r="O194" s="187"/>
      <c r="P194" s="187"/>
      <c r="Q194" s="187"/>
      <c r="R194" s="187" t="s">
        <v>612</v>
      </c>
      <c r="S194" s="187"/>
      <c r="T194" s="187" t="str">
        <f>C6</f>
        <v>施工技术管理岗</v>
      </c>
      <c r="U194" s="187" t="str">
        <f>D183</f>
        <v>S1F1</v>
      </c>
      <c r="V194" s="187"/>
      <c r="W194" s="187"/>
      <c r="X194" s="187"/>
      <c r="Y194" s="187"/>
      <c r="Z194" s="187"/>
      <c r="AA194" s="211"/>
      <c r="AB194" s="211"/>
      <c r="AC194" s="211"/>
      <c r="AD194" s="211"/>
      <c r="AE194" s="211"/>
      <c r="AF194" s="211"/>
      <c r="AG194" s="211"/>
      <c r="AH194" s="211"/>
      <c r="AI194" s="211"/>
      <c r="AJ194" s="211"/>
      <c r="AK194" s="211"/>
      <c r="AL194" s="211"/>
      <c r="AM194" s="213"/>
    </row>
    <row r="195" ht="25" customHeight="1" spans="1:39">
      <c r="A195" s="202"/>
      <c r="B195" s="187"/>
      <c r="C195" s="187"/>
      <c r="D195" s="187"/>
      <c r="E195" s="187"/>
      <c r="F195" s="187"/>
      <c r="G195" s="187"/>
      <c r="H195" s="187"/>
      <c r="I195" s="187"/>
      <c r="J195" s="187"/>
      <c r="K195" s="187"/>
      <c r="L195" s="187"/>
      <c r="M195" s="187"/>
      <c r="N195" s="187"/>
      <c r="O195" s="187"/>
      <c r="P195" s="187"/>
      <c r="Q195" s="187"/>
      <c r="R195" s="187"/>
      <c r="S195" s="187"/>
      <c r="T195" s="187" t="str">
        <f>M6</f>
        <v>安全管理岗</v>
      </c>
      <c r="U195" s="201" t="str">
        <f>D183</f>
        <v>S1F1</v>
      </c>
      <c r="V195" s="187"/>
      <c r="W195" s="187"/>
      <c r="X195" s="187"/>
      <c r="Y195" s="187"/>
      <c r="Z195" s="187"/>
      <c r="AA195" s="211"/>
      <c r="AB195" s="211"/>
      <c r="AC195" s="211"/>
      <c r="AD195" s="211"/>
      <c r="AE195" s="211"/>
      <c r="AF195" s="211"/>
      <c r="AG195" s="211"/>
      <c r="AH195" s="211"/>
      <c r="AI195" s="211"/>
      <c r="AJ195" s="211"/>
      <c r="AK195" s="211"/>
      <c r="AL195" s="211"/>
      <c r="AM195" s="213"/>
    </row>
    <row r="196" ht="25" customHeight="1" spans="1:39">
      <c r="A196" s="202"/>
      <c r="B196" s="187"/>
      <c r="C196" s="187"/>
      <c r="D196" s="187"/>
      <c r="E196" s="187"/>
      <c r="F196" s="187"/>
      <c r="G196" s="187"/>
      <c r="H196" s="187"/>
      <c r="I196" s="187"/>
      <c r="J196" s="187"/>
      <c r="K196" s="187"/>
      <c r="L196" s="187"/>
      <c r="M196" s="187"/>
      <c r="N196" s="187"/>
      <c r="O196" s="187"/>
      <c r="P196" s="187"/>
      <c r="Q196" s="187"/>
      <c r="R196" s="187" t="s">
        <v>613</v>
      </c>
      <c r="S196" s="187" t="s">
        <v>614</v>
      </c>
      <c r="T196" s="187" t="str">
        <f>M6</f>
        <v>安全管理岗</v>
      </c>
      <c r="U196" s="187" t="str">
        <f>S28</f>
        <v>S2A215</v>
      </c>
      <c r="V196" s="187"/>
      <c r="W196" s="187"/>
      <c r="X196" s="187"/>
      <c r="Y196" s="187"/>
      <c r="Z196" s="187"/>
      <c r="AA196" s="211"/>
      <c r="AB196" s="211"/>
      <c r="AC196" s="211"/>
      <c r="AD196" s="211"/>
      <c r="AE196" s="211"/>
      <c r="AF196" s="211"/>
      <c r="AG196" s="211"/>
      <c r="AH196" s="211"/>
      <c r="AI196" s="211"/>
      <c r="AJ196" s="211"/>
      <c r="AK196" s="211"/>
      <c r="AL196" s="211"/>
      <c r="AM196" s="213"/>
    </row>
    <row r="197" ht="25" customHeight="1" spans="1:39">
      <c r="A197" s="202"/>
      <c r="B197" s="187"/>
      <c r="C197" s="187"/>
      <c r="D197" s="187"/>
      <c r="E197" s="187"/>
      <c r="F197" s="187"/>
      <c r="G197" s="187"/>
      <c r="H197" s="187"/>
      <c r="I197" s="187"/>
      <c r="J197" s="187"/>
      <c r="K197" s="187"/>
      <c r="L197" s="187"/>
      <c r="M197" s="187"/>
      <c r="N197" s="187"/>
      <c r="O197" s="187"/>
      <c r="P197" s="187"/>
      <c r="Q197" s="187"/>
      <c r="R197" s="187" t="s">
        <v>615</v>
      </c>
      <c r="S197" s="187" t="s">
        <v>616</v>
      </c>
      <c r="T197" s="187" t="str">
        <f>M6</f>
        <v>安全管理岗</v>
      </c>
      <c r="U197" s="187" t="str">
        <f>S28</f>
        <v>S2A215</v>
      </c>
      <c r="V197" s="187"/>
      <c r="W197" s="187"/>
      <c r="X197" s="187"/>
      <c r="Y197" s="187"/>
      <c r="Z197" s="187"/>
      <c r="AA197" s="211"/>
      <c r="AB197" s="211"/>
      <c r="AC197" s="211"/>
      <c r="AD197" s="211"/>
      <c r="AE197" s="211"/>
      <c r="AF197" s="211"/>
      <c r="AG197" s="211"/>
      <c r="AH197" s="211"/>
      <c r="AI197" s="211"/>
      <c r="AJ197" s="211"/>
      <c r="AK197" s="211"/>
      <c r="AL197" s="211"/>
      <c r="AM197" s="213"/>
    </row>
    <row r="198" ht="25" customHeight="1" spans="1:39">
      <c r="A198" s="202"/>
      <c r="B198" s="187"/>
      <c r="C198" s="187"/>
      <c r="D198" s="187"/>
      <c r="E198" s="187"/>
      <c r="F198" s="187"/>
      <c r="G198" s="187"/>
      <c r="H198" s="187"/>
      <c r="I198" s="187"/>
      <c r="J198" s="187"/>
      <c r="K198" s="187"/>
      <c r="L198" s="187"/>
      <c r="M198" s="187"/>
      <c r="N198" s="187"/>
      <c r="O198" s="187"/>
      <c r="P198" s="187" t="s">
        <v>617</v>
      </c>
      <c r="Q198" s="187" t="s">
        <v>618</v>
      </c>
      <c r="R198" s="187" t="s">
        <v>619</v>
      </c>
      <c r="S198" s="187" t="s">
        <v>620</v>
      </c>
      <c r="T198" s="187" t="s">
        <v>13</v>
      </c>
      <c r="U198" s="187" t="str">
        <f>S183</f>
        <v>S2F111</v>
      </c>
      <c r="V198" s="187"/>
      <c r="W198" s="187"/>
      <c r="X198" s="187"/>
      <c r="Y198" s="187"/>
      <c r="Z198" s="187"/>
      <c r="AA198" s="211"/>
      <c r="AB198" s="211"/>
      <c r="AC198" s="211"/>
      <c r="AD198" s="211"/>
      <c r="AE198" s="211"/>
      <c r="AF198" s="211"/>
      <c r="AG198" s="211"/>
      <c r="AH198" s="211"/>
      <c r="AI198" s="211"/>
      <c r="AJ198" s="211"/>
      <c r="AK198" s="211"/>
      <c r="AL198" s="211"/>
      <c r="AM198" s="213"/>
    </row>
    <row r="199" ht="25" customHeight="1" spans="1:39">
      <c r="A199" s="202"/>
      <c r="B199" s="187"/>
      <c r="C199" s="187"/>
      <c r="D199" s="187"/>
      <c r="E199" s="187"/>
      <c r="F199" s="187"/>
      <c r="G199" s="187"/>
      <c r="H199" s="187"/>
      <c r="I199" s="187"/>
      <c r="J199" s="187"/>
      <c r="K199" s="187"/>
      <c r="L199" s="187"/>
      <c r="M199" s="187"/>
      <c r="N199" s="187"/>
      <c r="O199" s="187"/>
      <c r="P199" s="187"/>
      <c r="Q199" s="187"/>
      <c r="R199" s="187" t="s">
        <v>621</v>
      </c>
      <c r="S199" s="187" t="s">
        <v>622</v>
      </c>
      <c r="T199" s="187" t="str">
        <f>M6</f>
        <v>安全管理岗</v>
      </c>
      <c r="U199" s="187" t="str">
        <f>Q30</f>
        <v>S2A3</v>
      </c>
      <c r="V199" s="187"/>
      <c r="W199" s="187"/>
      <c r="X199" s="187"/>
      <c r="Y199" s="187"/>
      <c r="Z199" s="187"/>
      <c r="AA199" s="211"/>
      <c r="AB199" s="211"/>
      <c r="AC199" s="211"/>
      <c r="AD199" s="211"/>
      <c r="AE199" s="211"/>
      <c r="AF199" s="211"/>
      <c r="AG199" s="211"/>
      <c r="AH199" s="211"/>
      <c r="AI199" s="211"/>
      <c r="AJ199" s="211"/>
      <c r="AK199" s="211"/>
      <c r="AL199" s="211"/>
      <c r="AM199" s="213"/>
    </row>
    <row r="200" ht="25" customHeight="1" spans="1:39">
      <c r="A200" s="202"/>
      <c r="B200" s="187"/>
      <c r="C200" s="187"/>
      <c r="D200" s="187"/>
      <c r="E200" s="187"/>
      <c r="F200" s="187"/>
      <c r="G200" s="187"/>
      <c r="H200" s="187"/>
      <c r="I200" s="187"/>
      <c r="J200" s="187"/>
      <c r="K200" s="187"/>
      <c r="L200" s="187"/>
      <c r="M200" s="187"/>
      <c r="N200" s="187"/>
      <c r="O200" s="187"/>
      <c r="P200" s="187"/>
      <c r="Q200" s="187"/>
      <c r="R200" s="187"/>
      <c r="S200" s="187"/>
      <c r="T200" s="201" t="str">
        <f>S6</f>
        <v>计划合同岗</v>
      </c>
      <c r="U200" s="187" t="str">
        <f>T6</f>
        <v>I</v>
      </c>
      <c r="V200" s="187"/>
      <c r="W200" s="187"/>
      <c r="X200" s="187"/>
      <c r="Y200" s="187"/>
      <c r="Z200" s="187"/>
      <c r="AA200" s="211"/>
      <c r="AB200" s="211"/>
      <c r="AC200" s="211"/>
      <c r="AD200" s="211"/>
      <c r="AE200" s="211"/>
      <c r="AF200" s="211"/>
      <c r="AG200" s="211"/>
      <c r="AH200" s="211"/>
      <c r="AI200" s="211"/>
      <c r="AJ200" s="211"/>
      <c r="AK200" s="211"/>
      <c r="AL200" s="211"/>
      <c r="AM200" s="213"/>
    </row>
    <row r="201" ht="25" customHeight="1" spans="1:39">
      <c r="A201" s="202"/>
      <c r="B201" s="187"/>
      <c r="C201" s="187"/>
      <c r="D201" s="187"/>
      <c r="E201" s="187"/>
      <c r="F201" s="187"/>
      <c r="G201" s="187"/>
      <c r="H201" s="187"/>
      <c r="I201" s="187"/>
      <c r="J201" s="187"/>
      <c r="K201" s="187"/>
      <c r="L201" s="187"/>
      <c r="M201" s="187"/>
      <c r="N201" s="187"/>
      <c r="O201" s="187"/>
      <c r="P201" s="187"/>
      <c r="Q201" s="187"/>
      <c r="R201" s="187" t="s">
        <v>623</v>
      </c>
      <c r="S201" s="187" t="s">
        <v>624</v>
      </c>
      <c r="T201" s="187" t="str">
        <f>M6</f>
        <v>安全管理岗</v>
      </c>
      <c r="U201" s="187" t="str">
        <f>S28</f>
        <v>S2A215</v>
      </c>
      <c r="V201" s="187"/>
      <c r="W201" s="187"/>
      <c r="X201" s="187"/>
      <c r="Y201" s="187"/>
      <c r="Z201" s="187"/>
      <c r="AA201" s="211"/>
      <c r="AB201" s="211"/>
      <c r="AC201" s="211"/>
      <c r="AD201" s="211"/>
      <c r="AE201" s="211"/>
      <c r="AF201" s="211"/>
      <c r="AG201" s="211"/>
      <c r="AH201" s="211"/>
      <c r="AI201" s="211"/>
      <c r="AJ201" s="211"/>
      <c r="AK201" s="211"/>
      <c r="AL201" s="211"/>
      <c r="AM201" s="213"/>
    </row>
    <row r="202" ht="25" customHeight="1" spans="1:39">
      <c r="A202" s="202"/>
      <c r="B202" s="187"/>
      <c r="C202" s="187"/>
      <c r="D202" s="187"/>
      <c r="E202" s="187"/>
      <c r="F202" s="187"/>
      <c r="G202" s="187"/>
      <c r="H202" s="187"/>
      <c r="I202" s="187"/>
      <c r="J202" s="187"/>
      <c r="K202" s="187"/>
      <c r="L202" s="187"/>
      <c r="M202" s="187"/>
      <c r="N202" s="187"/>
      <c r="O202" s="187"/>
      <c r="P202" s="187"/>
      <c r="Q202" s="187"/>
      <c r="R202" s="187"/>
      <c r="S202" s="187"/>
      <c r="T202" s="201" t="str">
        <f>O6</f>
        <v>物资管理岗</v>
      </c>
      <c r="U202" s="187" t="str">
        <f>S27</f>
        <v>S2A214</v>
      </c>
      <c r="V202" s="187"/>
      <c r="W202" s="187"/>
      <c r="X202" s="187"/>
      <c r="Y202" s="187"/>
      <c r="Z202" s="187"/>
      <c r="AA202" s="211"/>
      <c r="AB202" s="211"/>
      <c r="AC202" s="211"/>
      <c r="AD202" s="211"/>
      <c r="AE202" s="211"/>
      <c r="AF202" s="211"/>
      <c r="AG202" s="211"/>
      <c r="AH202" s="211"/>
      <c r="AI202" s="211"/>
      <c r="AJ202" s="211"/>
      <c r="AK202" s="211"/>
      <c r="AL202" s="211"/>
      <c r="AM202" s="213"/>
    </row>
    <row r="203" ht="25" customHeight="1" spans="1:39">
      <c r="A203" s="202"/>
      <c r="B203" s="187"/>
      <c r="C203" s="187"/>
      <c r="D203" s="187"/>
      <c r="E203" s="187"/>
      <c r="F203" s="187"/>
      <c r="G203" s="187"/>
      <c r="H203" s="187"/>
      <c r="I203" s="187"/>
      <c r="J203" s="187"/>
      <c r="K203" s="187"/>
      <c r="L203" s="187"/>
      <c r="M203" s="187"/>
      <c r="N203" s="187"/>
      <c r="O203" s="187"/>
      <c r="P203" s="187"/>
      <c r="Q203" s="187"/>
      <c r="R203" s="187" t="s">
        <v>625</v>
      </c>
      <c r="S203" s="187" t="s">
        <v>626</v>
      </c>
      <c r="T203" s="187" t="str">
        <f>M6</f>
        <v>安全管理岗</v>
      </c>
      <c r="U203" s="187" t="str">
        <f>S201</f>
        <v>S2F313</v>
      </c>
      <c r="V203" s="187"/>
      <c r="W203" s="187"/>
      <c r="X203" s="187"/>
      <c r="Y203" s="187"/>
      <c r="Z203" s="187"/>
      <c r="AA203" s="211"/>
      <c r="AB203" s="211"/>
      <c r="AC203" s="211"/>
      <c r="AD203" s="211"/>
      <c r="AE203" s="211"/>
      <c r="AF203" s="211"/>
      <c r="AG203" s="211"/>
      <c r="AH203" s="211"/>
      <c r="AI203" s="211"/>
      <c r="AJ203" s="211"/>
      <c r="AK203" s="211"/>
      <c r="AL203" s="211"/>
      <c r="AM203" s="213"/>
    </row>
    <row r="204" ht="25" customHeight="1" spans="1:39">
      <c r="A204" s="202"/>
      <c r="B204" s="187"/>
      <c r="C204" s="187"/>
      <c r="D204" s="187"/>
      <c r="E204" s="187"/>
      <c r="F204" s="187"/>
      <c r="G204" s="187"/>
      <c r="H204" s="187"/>
      <c r="I204" s="187"/>
      <c r="J204" s="187"/>
      <c r="K204" s="187"/>
      <c r="L204" s="187"/>
      <c r="M204" s="187"/>
      <c r="N204" s="187"/>
      <c r="O204" s="187"/>
      <c r="P204" s="187"/>
      <c r="Q204" s="187"/>
      <c r="R204" s="187"/>
      <c r="S204" s="187"/>
      <c r="T204" s="187" t="str">
        <f>U6</f>
        <v>财务岗</v>
      </c>
      <c r="U204" s="187"/>
      <c r="V204" s="187"/>
      <c r="W204" s="187"/>
      <c r="X204" s="187"/>
      <c r="Y204" s="187"/>
      <c r="Z204" s="187"/>
      <c r="AA204" s="211"/>
      <c r="AB204" s="211"/>
      <c r="AC204" s="211"/>
      <c r="AD204" s="211"/>
      <c r="AE204" s="211"/>
      <c r="AF204" s="211"/>
      <c r="AG204" s="211"/>
      <c r="AH204" s="211"/>
      <c r="AI204" s="211"/>
      <c r="AJ204" s="211"/>
      <c r="AK204" s="211"/>
      <c r="AL204" s="211"/>
      <c r="AM204" s="213"/>
    </row>
    <row r="205" ht="25" customHeight="1" spans="1:39">
      <c r="A205" s="202"/>
      <c r="B205" s="187"/>
      <c r="C205" s="187"/>
      <c r="D205" s="187"/>
      <c r="E205" s="187"/>
      <c r="F205" s="187"/>
      <c r="G205" s="187"/>
      <c r="H205" s="187"/>
      <c r="I205" s="187"/>
      <c r="J205" s="187"/>
      <c r="K205" s="187"/>
      <c r="L205" s="187"/>
      <c r="M205" s="187"/>
      <c r="N205" s="187"/>
      <c r="O205" s="187"/>
      <c r="P205" s="187"/>
      <c r="Q205" s="187"/>
      <c r="R205" s="187" t="s">
        <v>627</v>
      </c>
      <c r="S205" s="187" t="s">
        <v>628</v>
      </c>
      <c r="T205" s="187" t="str">
        <f>M6</f>
        <v>安全管理岗</v>
      </c>
      <c r="U205" s="187" t="str">
        <f>S201</f>
        <v>S2F313</v>
      </c>
      <c r="V205" s="187"/>
      <c r="W205" s="187"/>
      <c r="X205" s="187"/>
      <c r="Y205" s="187"/>
      <c r="Z205" s="187"/>
      <c r="AA205" s="211"/>
      <c r="AB205" s="211"/>
      <c r="AC205" s="211"/>
      <c r="AD205" s="211"/>
      <c r="AE205" s="211"/>
      <c r="AF205" s="211"/>
      <c r="AG205" s="211"/>
      <c r="AH205" s="211"/>
      <c r="AI205" s="211"/>
      <c r="AJ205" s="211"/>
      <c r="AK205" s="211"/>
      <c r="AL205" s="211"/>
      <c r="AM205" s="213"/>
    </row>
    <row r="206" ht="25" customHeight="1" spans="1:39">
      <c r="A206" s="202"/>
      <c r="B206" s="187"/>
      <c r="C206" s="187"/>
      <c r="D206" s="187"/>
      <c r="E206" s="187"/>
      <c r="F206" s="187"/>
      <c r="G206" s="187"/>
      <c r="H206" s="187"/>
      <c r="I206" s="187"/>
      <c r="J206" s="187"/>
      <c r="K206" s="187"/>
      <c r="L206" s="187"/>
      <c r="M206" s="187"/>
      <c r="N206" s="187"/>
      <c r="O206" s="187"/>
      <c r="P206" s="187"/>
      <c r="Q206" s="187"/>
      <c r="R206" s="187"/>
      <c r="S206" s="187"/>
      <c r="T206" s="187" t="str">
        <f>U6</f>
        <v>财务岗</v>
      </c>
      <c r="U206" s="187"/>
      <c r="V206" s="187"/>
      <c r="W206" s="187"/>
      <c r="X206" s="187"/>
      <c r="Y206" s="187"/>
      <c r="Z206" s="187"/>
      <c r="AA206" s="211"/>
      <c r="AB206" s="211"/>
      <c r="AC206" s="211"/>
      <c r="AD206" s="211"/>
      <c r="AE206" s="211"/>
      <c r="AF206" s="211"/>
      <c r="AG206" s="211"/>
      <c r="AH206" s="211"/>
      <c r="AI206" s="211"/>
      <c r="AJ206" s="211"/>
      <c r="AK206" s="211"/>
      <c r="AL206" s="211"/>
      <c r="AM206" s="213"/>
    </row>
    <row r="207" ht="25" customHeight="1" spans="1:39">
      <c r="A207" s="202"/>
      <c r="B207" s="187"/>
      <c r="C207" s="187"/>
      <c r="D207" s="187"/>
      <c r="E207" s="187"/>
      <c r="F207" s="187"/>
      <c r="G207" s="187"/>
      <c r="H207" s="187"/>
      <c r="I207" s="187"/>
      <c r="J207" s="187"/>
      <c r="K207" s="187"/>
      <c r="L207" s="187"/>
      <c r="M207" s="187"/>
      <c r="N207" s="187"/>
      <c r="O207" s="187"/>
      <c r="P207" s="187" t="s">
        <v>629</v>
      </c>
      <c r="Q207" s="187" t="s">
        <v>630</v>
      </c>
      <c r="R207" s="187" t="s">
        <v>631</v>
      </c>
      <c r="S207" s="189" t="s">
        <v>632</v>
      </c>
      <c r="T207" s="201" t="str">
        <f>C6</f>
        <v>施工技术管理岗</v>
      </c>
      <c r="U207" s="187" t="str">
        <f>Q13</f>
        <v>S2A1</v>
      </c>
      <c r="V207" s="187"/>
      <c r="W207" s="187"/>
      <c r="X207" s="187"/>
      <c r="Y207" s="187"/>
      <c r="Z207" s="187"/>
      <c r="AA207" s="211"/>
      <c r="AB207" s="211"/>
      <c r="AC207" s="211"/>
      <c r="AD207" s="211"/>
      <c r="AE207" s="211"/>
      <c r="AF207" s="211"/>
      <c r="AG207" s="211"/>
      <c r="AH207" s="211"/>
      <c r="AI207" s="211"/>
      <c r="AJ207" s="211"/>
      <c r="AK207" s="211"/>
      <c r="AL207" s="211"/>
      <c r="AM207" s="213"/>
    </row>
    <row r="208" ht="25" customHeight="1" spans="1:39">
      <c r="A208" s="202"/>
      <c r="B208" s="187"/>
      <c r="C208" s="187"/>
      <c r="D208" s="187"/>
      <c r="E208" s="187"/>
      <c r="F208" s="187"/>
      <c r="G208" s="187"/>
      <c r="H208" s="187"/>
      <c r="I208" s="187"/>
      <c r="J208" s="187"/>
      <c r="K208" s="187"/>
      <c r="L208" s="187"/>
      <c r="M208" s="187"/>
      <c r="N208" s="187"/>
      <c r="O208" s="187"/>
      <c r="P208" s="187"/>
      <c r="Q208" s="187"/>
      <c r="R208" s="187"/>
      <c r="S208" s="189"/>
      <c r="T208" s="201" t="str">
        <f>M6</f>
        <v>安全管理岗</v>
      </c>
      <c r="U208" s="187" t="str">
        <f>Q13</f>
        <v>S2A1</v>
      </c>
      <c r="V208" s="187"/>
      <c r="W208" s="187"/>
      <c r="X208" s="187"/>
      <c r="Y208" s="187"/>
      <c r="Z208" s="187"/>
      <c r="AA208" s="211"/>
      <c r="AB208" s="211"/>
      <c r="AC208" s="211"/>
      <c r="AD208" s="211"/>
      <c r="AE208" s="211"/>
      <c r="AF208" s="211"/>
      <c r="AG208" s="211"/>
      <c r="AH208" s="211"/>
      <c r="AI208" s="211"/>
      <c r="AJ208" s="211"/>
      <c r="AK208" s="211"/>
      <c r="AL208" s="211"/>
      <c r="AM208" s="213"/>
    </row>
    <row r="209" ht="25" customHeight="1" spans="1:39">
      <c r="A209" s="181" t="str">
        <f>O6</f>
        <v>物资管理岗</v>
      </c>
      <c r="B209" s="182"/>
      <c r="C209" s="182"/>
      <c r="D209" s="182"/>
      <c r="E209" s="182"/>
      <c r="F209" s="182"/>
      <c r="G209" s="182"/>
      <c r="H209" s="182"/>
      <c r="I209" s="182"/>
      <c r="J209" s="182"/>
      <c r="K209" s="182"/>
      <c r="L209" s="182"/>
      <c r="M209" s="182" t="s">
        <v>633</v>
      </c>
      <c r="N209" s="182" t="str">
        <f>O6</f>
        <v>物资管理岗</v>
      </c>
      <c r="O209" s="182"/>
      <c r="P209" s="182"/>
      <c r="Q209" s="182"/>
      <c r="R209" s="182"/>
      <c r="S209" s="182"/>
      <c r="T209" s="182"/>
      <c r="U209" s="182"/>
      <c r="V209" s="182"/>
      <c r="W209" s="182"/>
      <c r="X209" s="182"/>
      <c r="Y209" s="182"/>
      <c r="Z209" s="182" t="s">
        <v>634</v>
      </c>
      <c r="AA209" s="182" t="str">
        <f>N209</f>
        <v>物资管理岗</v>
      </c>
      <c r="AB209" s="182"/>
      <c r="AC209" s="182"/>
      <c r="AD209" s="182"/>
      <c r="AE209" s="182"/>
      <c r="AF209" s="182"/>
      <c r="AG209" s="182"/>
      <c r="AH209" s="182"/>
      <c r="AI209" s="182"/>
      <c r="AJ209" s="182"/>
      <c r="AK209" s="182"/>
      <c r="AL209" s="182"/>
      <c r="AM209" s="198" t="s">
        <v>635</v>
      </c>
    </row>
    <row r="210" ht="25" customHeight="1" spans="1:39">
      <c r="A210" s="183" t="s">
        <v>49</v>
      </c>
      <c r="B210" s="184"/>
      <c r="C210" s="184" t="s">
        <v>50</v>
      </c>
      <c r="D210" s="184"/>
      <c r="E210" s="184" t="s">
        <v>51</v>
      </c>
      <c r="F210" s="184"/>
      <c r="G210" s="184"/>
      <c r="H210" s="184"/>
      <c r="I210" s="184" t="s">
        <v>52</v>
      </c>
      <c r="J210" s="184"/>
      <c r="K210" s="184"/>
      <c r="L210" s="184"/>
      <c r="M210" s="184" t="s">
        <v>53</v>
      </c>
      <c r="N210" s="184" t="s">
        <v>49</v>
      </c>
      <c r="O210" s="184"/>
      <c r="P210" s="184" t="s">
        <v>50</v>
      </c>
      <c r="Q210" s="184"/>
      <c r="R210" s="184" t="s">
        <v>51</v>
      </c>
      <c r="S210" s="184"/>
      <c r="T210" s="184"/>
      <c r="U210" s="184"/>
      <c r="V210" s="184" t="s">
        <v>52</v>
      </c>
      <c r="W210" s="184"/>
      <c r="X210" s="184"/>
      <c r="Y210" s="184"/>
      <c r="Z210" s="184" t="s">
        <v>53</v>
      </c>
      <c r="AA210" s="184" t="s">
        <v>49</v>
      </c>
      <c r="AB210" s="184"/>
      <c r="AC210" s="184" t="s">
        <v>50</v>
      </c>
      <c r="AD210" s="184"/>
      <c r="AE210" s="184" t="s">
        <v>51</v>
      </c>
      <c r="AF210" s="184"/>
      <c r="AG210" s="184"/>
      <c r="AH210" s="184"/>
      <c r="AI210" s="184" t="s">
        <v>52</v>
      </c>
      <c r="AJ210" s="184"/>
      <c r="AK210" s="184"/>
      <c r="AL210" s="184"/>
      <c r="AM210" s="199" t="s">
        <v>53</v>
      </c>
    </row>
    <row r="211" ht="25" customHeight="1" spans="1:39">
      <c r="A211" s="183"/>
      <c r="B211" s="184"/>
      <c r="C211" s="184"/>
      <c r="D211" s="184"/>
      <c r="E211" s="184" t="s">
        <v>55</v>
      </c>
      <c r="F211" s="184"/>
      <c r="G211" s="184" t="s">
        <v>56</v>
      </c>
      <c r="H211" s="184"/>
      <c r="I211" s="184" t="s">
        <v>55</v>
      </c>
      <c r="J211" s="184"/>
      <c r="K211" s="184" t="s">
        <v>56</v>
      </c>
      <c r="L211" s="184"/>
      <c r="M211" s="184"/>
      <c r="N211" s="184"/>
      <c r="O211" s="184"/>
      <c r="P211" s="184"/>
      <c r="Q211" s="184"/>
      <c r="R211" s="184" t="s">
        <v>55</v>
      </c>
      <c r="S211" s="184"/>
      <c r="T211" s="184" t="s">
        <v>56</v>
      </c>
      <c r="U211" s="184"/>
      <c r="V211" s="184" t="s">
        <v>55</v>
      </c>
      <c r="W211" s="184"/>
      <c r="X211" s="184" t="s">
        <v>56</v>
      </c>
      <c r="Y211" s="184"/>
      <c r="Z211" s="184"/>
      <c r="AA211" s="184"/>
      <c r="AB211" s="184"/>
      <c r="AC211" s="184"/>
      <c r="AD211" s="184"/>
      <c r="AE211" s="184" t="s">
        <v>55</v>
      </c>
      <c r="AF211" s="184"/>
      <c r="AG211" s="184" t="s">
        <v>56</v>
      </c>
      <c r="AH211" s="184"/>
      <c r="AI211" s="184" t="s">
        <v>55</v>
      </c>
      <c r="AJ211" s="184"/>
      <c r="AK211" s="184" t="s">
        <v>56</v>
      </c>
      <c r="AL211" s="184"/>
      <c r="AM211" s="199"/>
    </row>
    <row r="212" ht="25" customHeight="1" spans="1:39">
      <c r="A212" s="183" t="s">
        <v>59</v>
      </c>
      <c r="B212" s="184" t="s">
        <v>58</v>
      </c>
      <c r="C212" s="184" t="s">
        <v>59</v>
      </c>
      <c r="D212" s="184" t="s">
        <v>58</v>
      </c>
      <c r="E212" s="184" t="s">
        <v>59</v>
      </c>
      <c r="F212" s="184" t="s">
        <v>58</v>
      </c>
      <c r="G212" s="184" t="s">
        <v>56</v>
      </c>
      <c r="H212" s="184" t="s">
        <v>60</v>
      </c>
      <c r="I212" s="184" t="s">
        <v>59</v>
      </c>
      <c r="J212" s="184" t="s">
        <v>58</v>
      </c>
      <c r="K212" s="184" t="s">
        <v>56</v>
      </c>
      <c r="L212" s="184" t="s">
        <v>60</v>
      </c>
      <c r="M212" s="184"/>
      <c r="N212" s="184" t="s">
        <v>59</v>
      </c>
      <c r="O212" s="184" t="s">
        <v>58</v>
      </c>
      <c r="P212" s="184" t="s">
        <v>59</v>
      </c>
      <c r="Q212" s="184" t="s">
        <v>58</v>
      </c>
      <c r="R212" s="184" t="s">
        <v>59</v>
      </c>
      <c r="S212" s="184" t="s">
        <v>58</v>
      </c>
      <c r="T212" s="184" t="s">
        <v>56</v>
      </c>
      <c r="U212" s="184" t="s">
        <v>60</v>
      </c>
      <c r="V212" s="184" t="s">
        <v>59</v>
      </c>
      <c r="W212" s="184" t="s">
        <v>58</v>
      </c>
      <c r="X212" s="184" t="s">
        <v>56</v>
      </c>
      <c r="Y212" s="184" t="s">
        <v>60</v>
      </c>
      <c r="Z212" s="184"/>
      <c r="AA212" s="184" t="s">
        <v>59</v>
      </c>
      <c r="AB212" s="184" t="s">
        <v>58</v>
      </c>
      <c r="AC212" s="184" t="s">
        <v>59</v>
      </c>
      <c r="AD212" s="184" t="s">
        <v>58</v>
      </c>
      <c r="AE212" s="184" t="s">
        <v>59</v>
      </c>
      <c r="AF212" s="184" t="s">
        <v>58</v>
      </c>
      <c r="AG212" s="184" t="s">
        <v>56</v>
      </c>
      <c r="AH212" s="184" t="s">
        <v>60</v>
      </c>
      <c r="AI212" s="184" t="s">
        <v>59</v>
      </c>
      <c r="AJ212" s="184" t="s">
        <v>58</v>
      </c>
      <c r="AK212" s="184" t="s">
        <v>56</v>
      </c>
      <c r="AL212" s="184" t="s">
        <v>60</v>
      </c>
      <c r="AM212" s="199"/>
    </row>
    <row r="213" ht="25" customHeight="1" spans="1:39">
      <c r="A213" s="214" t="str">
        <f>A209</f>
        <v>物资管理岗</v>
      </c>
      <c r="B213" s="215" t="str">
        <f>M209</f>
        <v>S1G</v>
      </c>
      <c r="C213" s="215" t="s">
        <v>636</v>
      </c>
      <c r="D213" s="215" t="s">
        <v>637</v>
      </c>
      <c r="E213" s="215" t="s">
        <v>213</v>
      </c>
      <c r="F213" s="215"/>
      <c r="G213" s="215" t="s">
        <v>3</v>
      </c>
      <c r="H213" s="215" t="str">
        <f>S38</f>
        <v>S2A317</v>
      </c>
      <c r="I213" s="215"/>
      <c r="J213" s="215"/>
      <c r="K213" s="215"/>
      <c r="L213" s="215"/>
      <c r="M213" s="215"/>
      <c r="N213" s="54" t="str">
        <f>N209</f>
        <v>物资管理岗</v>
      </c>
      <c r="O213" s="54" t="str">
        <f>Z209</f>
        <v>S2G</v>
      </c>
      <c r="P213" s="54" t="s">
        <v>638</v>
      </c>
      <c r="Q213" s="54" t="s">
        <v>639</v>
      </c>
      <c r="R213" s="54" t="s">
        <v>640</v>
      </c>
      <c r="S213" s="54" t="s">
        <v>641</v>
      </c>
      <c r="T213" s="54" t="s">
        <v>3</v>
      </c>
      <c r="U213" s="54" t="str">
        <f>S38</f>
        <v>S2A317</v>
      </c>
      <c r="V213" s="54"/>
      <c r="W213" s="54"/>
      <c r="X213" s="54"/>
      <c r="Y213" s="54"/>
      <c r="Z213" s="54"/>
      <c r="AA213" s="217"/>
      <c r="AB213" s="217"/>
      <c r="AC213" s="217"/>
      <c r="AD213" s="217"/>
      <c r="AE213" s="217"/>
      <c r="AF213" s="217"/>
      <c r="AG213" s="217"/>
      <c r="AH213" s="217"/>
      <c r="AI213" s="217"/>
      <c r="AJ213" s="217"/>
      <c r="AK213" s="217"/>
      <c r="AL213" s="217"/>
      <c r="AM213" s="224"/>
    </row>
    <row r="214" ht="25" customHeight="1" spans="1:39">
      <c r="A214" s="214"/>
      <c r="B214" s="215"/>
      <c r="C214" s="215"/>
      <c r="D214" s="215"/>
      <c r="E214" s="215" t="s">
        <v>642</v>
      </c>
      <c r="F214" s="215"/>
      <c r="G214" s="215" t="s">
        <v>3</v>
      </c>
      <c r="H214" s="215" t="str">
        <f>S39</f>
        <v>S2A318</v>
      </c>
      <c r="I214" s="215"/>
      <c r="J214" s="215"/>
      <c r="K214" s="215"/>
      <c r="L214" s="215"/>
      <c r="M214" s="215"/>
      <c r="N214" s="54"/>
      <c r="O214" s="54"/>
      <c r="P214" s="54"/>
      <c r="Q214" s="54"/>
      <c r="R214" s="54" t="s">
        <v>643</v>
      </c>
      <c r="S214" s="54" t="s">
        <v>644</v>
      </c>
      <c r="T214" s="54" t="s">
        <v>19</v>
      </c>
      <c r="U214" s="54" t="str">
        <f>S213</f>
        <v>S2G111</v>
      </c>
      <c r="V214" s="54"/>
      <c r="W214" s="54"/>
      <c r="X214" s="54"/>
      <c r="Y214" s="54"/>
      <c r="Z214" s="54"/>
      <c r="AA214" s="217"/>
      <c r="AB214" s="217"/>
      <c r="AC214" s="217"/>
      <c r="AD214" s="217"/>
      <c r="AE214" s="217"/>
      <c r="AF214" s="217"/>
      <c r="AG214" s="217"/>
      <c r="AH214" s="217"/>
      <c r="AI214" s="217"/>
      <c r="AJ214" s="217"/>
      <c r="AK214" s="217"/>
      <c r="AL214" s="217"/>
      <c r="AM214" s="224"/>
    </row>
    <row r="215" ht="25" customHeight="1" spans="1:39">
      <c r="A215" s="214"/>
      <c r="B215" s="215"/>
      <c r="C215" s="215"/>
      <c r="D215" s="215"/>
      <c r="E215" s="215" t="s">
        <v>591</v>
      </c>
      <c r="F215" s="215"/>
      <c r="G215" s="215" t="s">
        <v>13</v>
      </c>
      <c r="H215" s="215" t="str">
        <f>F188</f>
        <v>S1F112</v>
      </c>
      <c r="I215" s="215"/>
      <c r="J215" s="215"/>
      <c r="K215" s="215"/>
      <c r="L215" s="215"/>
      <c r="M215" s="215"/>
      <c r="N215" s="54"/>
      <c r="O215" s="54"/>
      <c r="P215" s="54"/>
      <c r="Q215" s="54"/>
      <c r="R215" s="54" t="s">
        <v>645</v>
      </c>
      <c r="S215" s="54" t="s">
        <v>646</v>
      </c>
      <c r="T215" s="54" t="s">
        <v>15</v>
      </c>
      <c r="U215" s="54" t="str">
        <f>F7</f>
        <v>Y</v>
      </c>
      <c r="V215" s="54"/>
      <c r="W215" s="54"/>
      <c r="X215" s="54"/>
      <c r="Y215" s="54"/>
      <c r="Z215" s="54"/>
      <c r="AA215" s="217"/>
      <c r="AB215" s="217"/>
      <c r="AC215" s="217"/>
      <c r="AD215" s="217"/>
      <c r="AE215" s="217"/>
      <c r="AF215" s="217"/>
      <c r="AG215" s="217"/>
      <c r="AH215" s="217"/>
      <c r="AI215" s="217"/>
      <c r="AJ215" s="217"/>
      <c r="AK215" s="217"/>
      <c r="AL215" s="217"/>
      <c r="AM215" s="224"/>
    </row>
    <row r="216" ht="25" customHeight="1" spans="1:39">
      <c r="A216" s="214"/>
      <c r="B216" s="215"/>
      <c r="C216" s="215"/>
      <c r="D216" s="215"/>
      <c r="E216" s="215" t="s">
        <v>647</v>
      </c>
      <c r="F216" s="215"/>
      <c r="G216" s="215" t="s">
        <v>3</v>
      </c>
      <c r="H216" s="215" t="str">
        <f>F24</f>
        <v>S1A118</v>
      </c>
      <c r="I216" s="215"/>
      <c r="J216" s="215"/>
      <c r="K216" s="215"/>
      <c r="L216" s="215"/>
      <c r="M216" s="215"/>
      <c r="N216" s="54"/>
      <c r="O216" s="54"/>
      <c r="P216" s="54" t="s">
        <v>648</v>
      </c>
      <c r="Q216" s="54" t="s">
        <v>649</v>
      </c>
      <c r="R216" s="54" t="s">
        <v>650</v>
      </c>
      <c r="S216" s="54" t="s">
        <v>651</v>
      </c>
      <c r="T216" s="54" t="s">
        <v>15</v>
      </c>
      <c r="U216" s="54" t="str">
        <f>L6</f>
        <v>E</v>
      </c>
      <c r="V216" s="54"/>
      <c r="W216" s="54"/>
      <c r="X216" s="54"/>
      <c r="Y216" s="54"/>
      <c r="Z216" s="54"/>
      <c r="AA216" s="217"/>
      <c r="AB216" s="217"/>
      <c r="AC216" s="217"/>
      <c r="AD216" s="217"/>
      <c r="AE216" s="217"/>
      <c r="AF216" s="217"/>
      <c r="AG216" s="217"/>
      <c r="AH216" s="217"/>
      <c r="AI216" s="217"/>
      <c r="AJ216" s="217"/>
      <c r="AK216" s="217"/>
      <c r="AL216" s="217"/>
      <c r="AM216" s="224"/>
    </row>
    <row r="217" ht="25" customHeight="1" spans="1:39">
      <c r="A217" s="214"/>
      <c r="B217" s="215"/>
      <c r="C217" s="215"/>
      <c r="D217" s="215"/>
      <c r="E217" s="215" t="s">
        <v>652</v>
      </c>
      <c r="F217" s="215"/>
      <c r="G217" s="215" t="s">
        <v>3</v>
      </c>
      <c r="H217" s="215" t="str">
        <f>F71</f>
        <v>S1A412</v>
      </c>
      <c r="I217" s="215"/>
      <c r="J217" s="215"/>
      <c r="K217" s="215"/>
      <c r="L217" s="215"/>
      <c r="M217" s="215"/>
      <c r="N217" s="54"/>
      <c r="O217" s="54"/>
      <c r="P217" s="54"/>
      <c r="Q217" s="54"/>
      <c r="R217" s="54"/>
      <c r="S217" s="54"/>
      <c r="T217" s="201" t="str">
        <f>S6</f>
        <v>计划合同岗</v>
      </c>
      <c r="U217" s="54" t="str">
        <f>T6</f>
        <v>I</v>
      </c>
      <c r="V217" s="54"/>
      <c r="W217" s="54"/>
      <c r="X217" s="54"/>
      <c r="Y217" s="54"/>
      <c r="Z217" s="54"/>
      <c r="AA217" s="217"/>
      <c r="AB217" s="217"/>
      <c r="AC217" s="217"/>
      <c r="AD217" s="217"/>
      <c r="AE217" s="217"/>
      <c r="AF217" s="217"/>
      <c r="AG217" s="217"/>
      <c r="AH217" s="217"/>
      <c r="AI217" s="217"/>
      <c r="AJ217" s="217"/>
      <c r="AK217" s="217"/>
      <c r="AL217" s="217"/>
      <c r="AM217" s="224"/>
    </row>
    <row r="218" ht="25" customHeight="1" spans="1:39">
      <c r="A218" s="216"/>
      <c r="B218" s="217"/>
      <c r="C218" s="217"/>
      <c r="D218" s="217"/>
      <c r="E218" s="215"/>
      <c r="F218" s="215"/>
      <c r="G218" s="215"/>
      <c r="H218" s="215"/>
      <c r="I218" s="215"/>
      <c r="J218" s="215"/>
      <c r="K218" s="215"/>
      <c r="L218" s="215"/>
      <c r="M218" s="215"/>
      <c r="N218" s="54"/>
      <c r="O218" s="54"/>
      <c r="P218" s="54"/>
      <c r="Q218" s="54"/>
      <c r="R218" s="54" t="s">
        <v>653</v>
      </c>
      <c r="S218" s="54" t="s">
        <v>654</v>
      </c>
      <c r="T218" s="54" t="s">
        <v>9</v>
      </c>
      <c r="U218" s="54"/>
      <c r="V218" s="54"/>
      <c r="W218" s="54"/>
      <c r="X218" s="54"/>
      <c r="Y218" s="54"/>
      <c r="Z218" s="54"/>
      <c r="AA218" s="217"/>
      <c r="AB218" s="217"/>
      <c r="AC218" s="217"/>
      <c r="AD218" s="217"/>
      <c r="AE218" s="217"/>
      <c r="AF218" s="217"/>
      <c r="AG218" s="217"/>
      <c r="AH218" s="217"/>
      <c r="AI218" s="217"/>
      <c r="AJ218" s="217"/>
      <c r="AK218" s="217"/>
      <c r="AL218" s="217"/>
      <c r="AM218" s="224"/>
    </row>
    <row r="219" ht="25" customHeight="1" spans="1:39">
      <c r="A219" s="216"/>
      <c r="B219" s="217"/>
      <c r="C219" s="217"/>
      <c r="D219" s="217"/>
      <c r="E219" s="215"/>
      <c r="F219" s="215"/>
      <c r="G219" s="215"/>
      <c r="H219" s="215"/>
      <c r="I219" s="215"/>
      <c r="J219" s="215"/>
      <c r="K219" s="215"/>
      <c r="L219" s="215"/>
      <c r="M219" s="215"/>
      <c r="N219" s="54"/>
      <c r="O219" s="54"/>
      <c r="P219" s="54"/>
      <c r="Q219" s="54"/>
      <c r="R219" s="54" t="s">
        <v>655</v>
      </c>
      <c r="S219" s="54" t="s">
        <v>656</v>
      </c>
      <c r="T219" s="54" t="str">
        <f>K6</f>
        <v>质量管理岗</v>
      </c>
      <c r="U219" s="54"/>
      <c r="V219" s="54"/>
      <c r="W219" s="54"/>
      <c r="X219" s="54"/>
      <c r="Y219" s="54"/>
      <c r="Z219" s="54"/>
      <c r="AA219" s="217"/>
      <c r="AB219" s="217"/>
      <c r="AC219" s="217"/>
      <c r="AD219" s="217"/>
      <c r="AE219" s="217"/>
      <c r="AF219" s="217"/>
      <c r="AG219" s="217"/>
      <c r="AH219" s="217"/>
      <c r="AI219" s="217"/>
      <c r="AJ219" s="217"/>
      <c r="AK219" s="217"/>
      <c r="AL219" s="217"/>
      <c r="AM219" s="224"/>
    </row>
    <row r="220" ht="25" customHeight="1" spans="1:39">
      <c r="A220" s="216"/>
      <c r="B220" s="217"/>
      <c r="C220" s="217"/>
      <c r="D220" s="217"/>
      <c r="E220" s="215"/>
      <c r="F220" s="215"/>
      <c r="G220" s="215"/>
      <c r="H220" s="215"/>
      <c r="I220" s="215"/>
      <c r="J220" s="215"/>
      <c r="K220" s="215"/>
      <c r="L220" s="215"/>
      <c r="M220" s="215"/>
      <c r="N220" s="54"/>
      <c r="O220" s="54"/>
      <c r="P220" s="54"/>
      <c r="Q220" s="54"/>
      <c r="R220" s="54" t="s">
        <v>657</v>
      </c>
      <c r="S220" s="54" t="s">
        <v>658</v>
      </c>
      <c r="T220" s="54" t="str">
        <f>O6</f>
        <v>物资管理岗</v>
      </c>
      <c r="U220" s="222"/>
      <c r="V220" s="54"/>
      <c r="W220" s="54"/>
      <c r="X220" s="54"/>
      <c r="Y220" s="54"/>
      <c r="Z220" s="54"/>
      <c r="AA220" s="217"/>
      <c r="AB220" s="217"/>
      <c r="AC220" s="217"/>
      <c r="AD220" s="217"/>
      <c r="AE220" s="217"/>
      <c r="AF220" s="217"/>
      <c r="AG220" s="217"/>
      <c r="AH220" s="217"/>
      <c r="AI220" s="217"/>
      <c r="AJ220" s="217"/>
      <c r="AK220" s="217"/>
      <c r="AL220" s="217"/>
      <c r="AM220" s="224"/>
    </row>
    <row r="221" ht="25" customHeight="1" spans="1:39">
      <c r="A221" s="216"/>
      <c r="B221" s="217"/>
      <c r="C221" s="217"/>
      <c r="D221" s="217"/>
      <c r="E221" s="215"/>
      <c r="F221" s="215"/>
      <c r="G221" s="215"/>
      <c r="H221" s="215"/>
      <c r="I221" s="215"/>
      <c r="J221" s="215"/>
      <c r="K221" s="215"/>
      <c r="L221" s="215"/>
      <c r="M221" s="215"/>
      <c r="N221" s="54"/>
      <c r="O221" s="54"/>
      <c r="P221" s="54"/>
      <c r="Q221" s="54"/>
      <c r="R221" s="54" t="s">
        <v>659</v>
      </c>
      <c r="S221" s="54" t="s">
        <v>660</v>
      </c>
      <c r="T221" s="222" t="str">
        <f>O6</f>
        <v>物资管理岗</v>
      </c>
      <c r="U221" s="54"/>
      <c r="V221" s="54"/>
      <c r="W221" s="54"/>
      <c r="X221" s="54"/>
      <c r="Y221" s="54"/>
      <c r="Z221" s="54"/>
      <c r="AA221" s="217"/>
      <c r="AB221" s="217"/>
      <c r="AC221" s="217"/>
      <c r="AD221" s="217"/>
      <c r="AE221" s="217"/>
      <c r="AF221" s="217"/>
      <c r="AG221" s="217"/>
      <c r="AH221" s="217"/>
      <c r="AI221" s="217"/>
      <c r="AJ221" s="217"/>
      <c r="AK221" s="217"/>
      <c r="AL221" s="217"/>
      <c r="AM221" s="224"/>
    </row>
    <row r="222" ht="25" customHeight="1" spans="1:39">
      <c r="A222" s="216"/>
      <c r="B222" s="217"/>
      <c r="C222" s="217"/>
      <c r="D222" s="217"/>
      <c r="E222" s="215"/>
      <c r="F222" s="215"/>
      <c r="G222" s="215"/>
      <c r="H222" s="215"/>
      <c r="I222" s="215"/>
      <c r="J222" s="215"/>
      <c r="K222" s="215"/>
      <c r="L222" s="215"/>
      <c r="M222" s="215"/>
      <c r="N222" s="54"/>
      <c r="O222" s="54"/>
      <c r="P222" s="54" t="s">
        <v>661</v>
      </c>
      <c r="Q222" s="54" t="s">
        <v>662</v>
      </c>
      <c r="R222" s="54" t="s">
        <v>663</v>
      </c>
      <c r="S222" s="54"/>
      <c r="T222" s="54" t="s">
        <v>3</v>
      </c>
      <c r="U222" s="54" t="str">
        <f>U19</f>
        <v>S1A415</v>
      </c>
      <c r="V222" s="54"/>
      <c r="W222" s="54"/>
      <c r="X222" s="54"/>
      <c r="Y222" s="54"/>
      <c r="Z222" s="54"/>
      <c r="AA222" s="217"/>
      <c r="AB222" s="217"/>
      <c r="AC222" s="217"/>
      <c r="AD222" s="217"/>
      <c r="AE222" s="217"/>
      <c r="AF222" s="217"/>
      <c r="AG222" s="217"/>
      <c r="AH222" s="217"/>
      <c r="AI222" s="217"/>
      <c r="AJ222" s="217"/>
      <c r="AK222" s="217"/>
      <c r="AL222" s="217"/>
      <c r="AM222" s="224"/>
    </row>
    <row r="223" ht="25" customHeight="1" spans="1:39">
      <c r="A223" s="216"/>
      <c r="B223" s="217"/>
      <c r="C223" s="217"/>
      <c r="D223" s="217"/>
      <c r="E223" s="215"/>
      <c r="F223" s="215"/>
      <c r="G223" s="215"/>
      <c r="H223" s="215"/>
      <c r="I223" s="215"/>
      <c r="J223" s="215"/>
      <c r="K223" s="215"/>
      <c r="L223" s="215"/>
      <c r="M223" s="215"/>
      <c r="N223" s="54"/>
      <c r="O223" s="54"/>
      <c r="P223" s="54"/>
      <c r="Q223" s="54"/>
      <c r="R223" s="54" t="s">
        <v>664</v>
      </c>
      <c r="S223" s="54" t="s">
        <v>665</v>
      </c>
      <c r="T223" s="201" t="str">
        <f>O6</f>
        <v>物资管理岗</v>
      </c>
      <c r="U223" s="201" t="str">
        <f>S27</f>
        <v>S2A214</v>
      </c>
      <c r="V223" s="54"/>
      <c r="W223" s="223"/>
      <c r="X223" s="223"/>
      <c r="Y223" s="223"/>
      <c r="Z223" s="54"/>
      <c r="AA223" s="217"/>
      <c r="AB223" s="217"/>
      <c r="AC223" s="217"/>
      <c r="AD223" s="217"/>
      <c r="AE223" s="217"/>
      <c r="AF223" s="217"/>
      <c r="AG223" s="217"/>
      <c r="AH223" s="217"/>
      <c r="AI223" s="217"/>
      <c r="AJ223" s="217"/>
      <c r="AK223" s="217"/>
      <c r="AL223" s="217"/>
      <c r="AM223" s="224"/>
    </row>
    <row r="224" ht="25" customHeight="1" spans="1:39">
      <c r="A224" s="216"/>
      <c r="B224" s="217"/>
      <c r="C224" s="217"/>
      <c r="D224" s="217"/>
      <c r="E224" s="215"/>
      <c r="F224" s="215"/>
      <c r="G224" s="215"/>
      <c r="H224" s="215"/>
      <c r="I224" s="215"/>
      <c r="J224" s="215"/>
      <c r="K224" s="215"/>
      <c r="L224" s="215"/>
      <c r="M224" s="215"/>
      <c r="N224" s="54"/>
      <c r="O224" s="54"/>
      <c r="P224" s="54"/>
      <c r="Q224" s="54"/>
      <c r="R224" s="54" t="s">
        <v>666</v>
      </c>
      <c r="S224" s="54" t="s">
        <v>667</v>
      </c>
      <c r="T224" s="54" t="s">
        <v>19</v>
      </c>
      <c r="U224" s="222" t="str">
        <f>S223</f>
        <v>S2G311</v>
      </c>
      <c r="V224" s="54"/>
      <c r="W224" s="223"/>
      <c r="X224" s="223"/>
      <c r="Y224" s="223"/>
      <c r="Z224" s="54"/>
      <c r="AA224" s="217"/>
      <c r="AB224" s="217"/>
      <c r="AC224" s="217"/>
      <c r="AD224" s="217"/>
      <c r="AE224" s="217"/>
      <c r="AF224" s="217"/>
      <c r="AG224" s="217"/>
      <c r="AH224" s="217"/>
      <c r="AI224" s="217"/>
      <c r="AJ224" s="217"/>
      <c r="AK224" s="217"/>
      <c r="AL224" s="217"/>
      <c r="AM224" s="224"/>
    </row>
    <row r="225" ht="25" customHeight="1" spans="1:39">
      <c r="A225" s="216"/>
      <c r="B225" s="217"/>
      <c r="C225" s="217"/>
      <c r="D225" s="217"/>
      <c r="E225" s="215"/>
      <c r="F225" s="215"/>
      <c r="G225" s="215"/>
      <c r="H225" s="215"/>
      <c r="I225" s="215"/>
      <c r="J225" s="215"/>
      <c r="K225" s="215"/>
      <c r="L225" s="215"/>
      <c r="M225" s="215"/>
      <c r="N225" s="54"/>
      <c r="O225" s="54"/>
      <c r="P225" s="54"/>
      <c r="Q225" s="54"/>
      <c r="R225" s="54" t="s">
        <v>668</v>
      </c>
      <c r="S225" s="54" t="s">
        <v>669</v>
      </c>
      <c r="T225" s="222" t="str">
        <f>S6</f>
        <v>计划合同岗</v>
      </c>
      <c r="U225" s="222" t="str">
        <f>S224</f>
        <v>S2G312</v>
      </c>
      <c r="V225" s="54"/>
      <c r="W225" s="54"/>
      <c r="X225" s="54"/>
      <c r="Y225" s="54"/>
      <c r="Z225" s="54"/>
      <c r="AA225" s="217"/>
      <c r="AB225" s="217"/>
      <c r="AC225" s="217"/>
      <c r="AD225" s="217"/>
      <c r="AE225" s="217"/>
      <c r="AF225" s="217"/>
      <c r="AG225" s="217"/>
      <c r="AH225" s="217"/>
      <c r="AI225" s="217"/>
      <c r="AJ225" s="217"/>
      <c r="AK225" s="217"/>
      <c r="AL225" s="217"/>
      <c r="AM225" s="224"/>
    </row>
    <row r="226" ht="25" customHeight="1" spans="1:39">
      <c r="A226" s="216"/>
      <c r="B226" s="217"/>
      <c r="C226" s="217"/>
      <c r="D226" s="217"/>
      <c r="E226" s="215"/>
      <c r="F226" s="215"/>
      <c r="G226" s="215"/>
      <c r="H226" s="215"/>
      <c r="I226" s="215"/>
      <c r="J226" s="215"/>
      <c r="K226" s="215"/>
      <c r="L226" s="215"/>
      <c r="M226" s="215"/>
      <c r="N226" s="54"/>
      <c r="O226" s="54"/>
      <c r="P226" s="54"/>
      <c r="Q226" s="54"/>
      <c r="R226" s="54"/>
      <c r="S226" s="54"/>
      <c r="T226" s="222" t="str">
        <f>O6</f>
        <v>物资管理岗</v>
      </c>
      <c r="U226" s="222"/>
      <c r="V226" s="54"/>
      <c r="W226" s="54"/>
      <c r="X226" s="54"/>
      <c r="Y226" s="54"/>
      <c r="Z226" s="54"/>
      <c r="AA226" s="217"/>
      <c r="AB226" s="217"/>
      <c r="AC226" s="217"/>
      <c r="AD226" s="217"/>
      <c r="AE226" s="217"/>
      <c r="AF226" s="217"/>
      <c r="AG226" s="217"/>
      <c r="AH226" s="217"/>
      <c r="AI226" s="217"/>
      <c r="AJ226" s="217"/>
      <c r="AK226" s="217"/>
      <c r="AL226" s="217"/>
      <c r="AM226" s="224"/>
    </row>
    <row r="227" ht="25" customHeight="1" spans="1:39">
      <c r="A227" s="216"/>
      <c r="B227" s="217"/>
      <c r="C227" s="217"/>
      <c r="D227" s="217"/>
      <c r="E227" s="215"/>
      <c r="F227" s="215"/>
      <c r="G227" s="215"/>
      <c r="H227" s="215"/>
      <c r="I227" s="215"/>
      <c r="J227" s="215"/>
      <c r="K227" s="215"/>
      <c r="L227" s="215"/>
      <c r="M227" s="215"/>
      <c r="N227" s="54"/>
      <c r="O227" s="54"/>
      <c r="P227" s="54"/>
      <c r="Q227" s="54"/>
      <c r="R227" s="54" t="s">
        <v>670</v>
      </c>
      <c r="S227" s="54" t="s">
        <v>671</v>
      </c>
      <c r="T227" s="222" t="str">
        <f>O6</f>
        <v>物资管理岗</v>
      </c>
      <c r="U227" s="54" t="str">
        <f>P6</f>
        <v>G</v>
      </c>
      <c r="V227" s="54"/>
      <c r="W227" s="54"/>
      <c r="X227" s="54"/>
      <c r="Y227" s="54"/>
      <c r="Z227" s="54"/>
      <c r="AA227" s="217"/>
      <c r="AB227" s="217"/>
      <c r="AC227" s="217"/>
      <c r="AD227" s="217"/>
      <c r="AE227" s="217"/>
      <c r="AF227" s="217"/>
      <c r="AG227" s="217"/>
      <c r="AH227" s="217"/>
      <c r="AI227" s="217"/>
      <c r="AJ227" s="217"/>
      <c r="AK227" s="217"/>
      <c r="AL227" s="217"/>
      <c r="AM227" s="224"/>
    </row>
    <row r="228" ht="25" customHeight="1" spans="1:39">
      <c r="A228" s="216"/>
      <c r="B228" s="217"/>
      <c r="C228" s="217"/>
      <c r="D228" s="217"/>
      <c r="E228" s="215"/>
      <c r="F228" s="215"/>
      <c r="G228" s="215"/>
      <c r="H228" s="215"/>
      <c r="I228" s="215"/>
      <c r="J228" s="215"/>
      <c r="K228" s="215"/>
      <c r="L228" s="215"/>
      <c r="M228" s="215"/>
      <c r="N228" s="54"/>
      <c r="O228" s="54"/>
      <c r="P228" s="219" t="s">
        <v>672</v>
      </c>
      <c r="Q228" s="219" t="s">
        <v>673</v>
      </c>
      <c r="R228" s="54" t="s">
        <v>674</v>
      </c>
      <c r="S228" s="54" t="s">
        <v>675</v>
      </c>
      <c r="T228" s="222"/>
      <c r="U228" s="54"/>
      <c r="V228" s="54"/>
      <c r="W228" s="54"/>
      <c r="X228" s="54"/>
      <c r="Y228" s="54"/>
      <c r="Z228" s="54"/>
      <c r="AA228" s="217"/>
      <c r="AB228" s="217"/>
      <c r="AC228" s="217"/>
      <c r="AD228" s="217"/>
      <c r="AE228" s="217"/>
      <c r="AF228" s="217"/>
      <c r="AG228" s="217"/>
      <c r="AH228" s="217"/>
      <c r="AI228" s="217"/>
      <c r="AJ228" s="217"/>
      <c r="AK228" s="217"/>
      <c r="AL228" s="217"/>
      <c r="AM228" s="224"/>
    </row>
    <row r="229" ht="25" customHeight="1" spans="1:39">
      <c r="A229" s="216"/>
      <c r="B229" s="217"/>
      <c r="C229" s="215"/>
      <c r="D229" s="215"/>
      <c r="E229" s="215"/>
      <c r="F229" s="215"/>
      <c r="G229" s="215"/>
      <c r="H229" s="215"/>
      <c r="I229" s="215"/>
      <c r="J229" s="215"/>
      <c r="K229" s="215"/>
      <c r="L229" s="215"/>
      <c r="M229" s="215"/>
      <c r="N229" s="54"/>
      <c r="O229" s="54"/>
      <c r="P229" s="220"/>
      <c r="Q229" s="220"/>
      <c r="R229" s="54" t="s">
        <v>676</v>
      </c>
      <c r="S229" s="54" t="s">
        <v>677</v>
      </c>
      <c r="T229" s="54" t="s">
        <v>15</v>
      </c>
      <c r="U229" s="54" t="str">
        <f>S27</f>
        <v>S2A214</v>
      </c>
      <c r="V229" s="54"/>
      <c r="W229" s="54"/>
      <c r="X229" s="54"/>
      <c r="Y229" s="54"/>
      <c r="Z229" s="54"/>
      <c r="AA229" s="217"/>
      <c r="AB229" s="217"/>
      <c r="AC229" s="217"/>
      <c r="AD229" s="217"/>
      <c r="AE229" s="217"/>
      <c r="AF229" s="217"/>
      <c r="AG229" s="217"/>
      <c r="AH229" s="217"/>
      <c r="AI229" s="217"/>
      <c r="AJ229" s="217"/>
      <c r="AK229" s="217"/>
      <c r="AL229" s="217"/>
      <c r="AM229" s="224"/>
    </row>
    <row r="230" ht="25" customHeight="1" spans="1:39">
      <c r="A230" s="216"/>
      <c r="B230" s="217"/>
      <c r="C230" s="215"/>
      <c r="D230" s="215"/>
      <c r="E230" s="215"/>
      <c r="F230" s="215"/>
      <c r="G230" s="215"/>
      <c r="H230" s="215"/>
      <c r="I230" s="215"/>
      <c r="J230" s="215"/>
      <c r="K230" s="215"/>
      <c r="L230" s="215"/>
      <c r="M230" s="215"/>
      <c r="N230" s="54"/>
      <c r="O230" s="54"/>
      <c r="P230" s="221"/>
      <c r="Q230" s="221"/>
      <c r="R230" s="54" t="s">
        <v>678</v>
      </c>
      <c r="S230" s="54" t="s">
        <v>679</v>
      </c>
      <c r="T230" s="54" t="s">
        <v>13</v>
      </c>
      <c r="U230" s="54" t="str">
        <f>Q198</f>
        <v>S2F3</v>
      </c>
      <c r="V230" s="54"/>
      <c r="W230" s="54"/>
      <c r="X230" s="54"/>
      <c r="Y230" s="54"/>
      <c r="Z230" s="54"/>
      <c r="AA230" s="217"/>
      <c r="AB230" s="217"/>
      <c r="AC230" s="217"/>
      <c r="AD230" s="217"/>
      <c r="AE230" s="217"/>
      <c r="AF230" s="217"/>
      <c r="AG230" s="217"/>
      <c r="AH230" s="217"/>
      <c r="AI230" s="217"/>
      <c r="AJ230" s="217"/>
      <c r="AK230" s="217"/>
      <c r="AL230" s="217"/>
      <c r="AM230" s="224"/>
    </row>
    <row r="231" ht="25" customHeight="1" spans="1:39">
      <c r="A231" s="216"/>
      <c r="B231" s="217"/>
      <c r="C231" s="215"/>
      <c r="D231" s="215"/>
      <c r="E231" s="215"/>
      <c r="F231" s="215"/>
      <c r="G231" s="215"/>
      <c r="H231" s="215"/>
      <c r="I231" s="215"/>
      <c r="J231" s="215"/>
      <c r="K231" s="215"/>
      <c r="L231" s="215"/>
      <c r="M231" s="215"/>
      <c r="N231" s="54"/>
      <c r="O231" s="54"/>
      <c r="P231" s="54" t="s">
        <v>680</v>
      </c>
      <c r="Q231" s="54" t="s">
        <v>681</v>
      </c>
      <c r="R231" s="54" t="s">
        <v>659</v>
      </c>
      <c r="S231" s="54" t="s">
        <v>682</v>
      </c>
      <c r="T231" s="54" t="s">
        <v>15</v>
      </c>
      <c r="U231" s="54" t="str">
        <f>S221</f>
        <v>S2G215</v>
      </c>
      <c r="V231" s="54"/>
      <c r="W231" s="54"/>
      <c r="X231" s="54"/>
      <c r="Y231" s="54"/>
      <c r="Z231" s="54"/>
      <c r="AA231" s="217"/>
      <c r="AB231" s="217"/>
      <c r="AC231" s="217"/>
      <c r="AD231" s="217"/>
      <c r="AE231" s="217"/>
      <c r="AF231" s="217"/>
      <c r="AG231" s="217"/>
      <c r="AH231" s="217"/>
      <c r="AI231" s="217"/>
      <c r="AJ231" s="217"/>
      <c r="AK231" s="217"/>
      <c r="AL231" s="217"/>
      <c r="AM231" s="224"/>
    </row>
    <row r="232" ht="25" customHeight="1" spans="1:39">
      <c r="A232" s="216"/>
      <c r="B232" s="217"/>
      <c r="C232" s="215"/>
      <c r="D232" s="215"/>
      <c r="E232" s="215"/>
      <c r="F232" s="215"/>
      <c r="G232" s="215"/>
      <c r="H232" s="215"/>
      <c r="I232" s="215"/>
      <c r="J232" s="215"/>
      <c r="K232" s="215"/>
      <c r="L232" s="215"/>
      <c r="M232" s="215"/>
      <c r="N232" s="54"/>
      <c r="O232" s="54"/>
      <c r="P232" s="54"/>
      <c r="Q232" s="54"/>
      <c r="R232" s="54" t="s">
        <v>683</v>
      </c>
      <c r="S232" s="54" t="s">
        <v>684</v>
      </c>
      <c r="T232" s="54" t="s">
        <v>15</v>
      </c>
      <c r="U232" s="54" t="str">
        <f>S223</f>
        <v>S2G311</v>
      </c>
      <c r="V232" s="54"/>
      <c r="W232" s="54"/>
      <c r="X232" s="54"/>
      <c r="Y232" s="54"/>
      <c r="Z232" s="54"/>
      <c r="AA232" s="217"/>
      <c r="AB232" s="217"/>
      <c r="AC232" s="217"/>
      <c r="AD232" s="217"/>
      <c r="AE232" s="217"/>
      <c r="AF232" s="217"/>
      <c r="AG232" s="217"/>
      <c r="AH232" s="217"/>
      <c r="AI232" s="217"/>
      <c r="AJ232" s="217"/>
      <c r="AK232" s="217"/>
      <c r="AL232" s="217"/>
      <c r="AM232" s="224"/>
    </row>
    <row r="233" ht="25" customHeight="1" spans="1:39">
      <c r="A233" s="216"/>
      <c r="B233" s="217"/>
      <c r="C233" s="215"/>
      <c r="D233" s="215"/>
      <c r="E233" s="215"/>
      <c r="F233" s="215"/>
      <c r="G233" s="215"/>
      <c r="H233" s="215"/>
      <c r="I233" s="215"/>
      <c r="J233" s="215"/>
      <c r="K233" s="215"/>
      <c r="L233" s="215"/>
      <c r="M233" s="215"/>
      <c r="N233" s="54"/>
      <c r="O233" s="54"/>
      <c r="P233" s="54"/>
      <c r="Q233" s="54"/>
      <c r="R233" s="54" t="s">
        <v>685</v>
      </c>
      <c r="S233" s="54" t="s">
        <v>686</v>
      </c>
      <c r="T233" s="54" t="s">
        <v>15</v>
      </c>
      <c r="U233" s="54" t="str">
        <f>S231</f>
        <v>S2G511</v>
      </c>
      <c r="V233" s="54"/>
      <c r="W233" s="54"/>
      <c r="X233" s="54"/>
      <c r="Y233" s="54"/>
      <c r="Z233" s="54"/>
      <c r="AA233" s="217"/>
      <c r="AB233" s="217"/>
      <c r="AC233" s="217"/>
      <c r="AD233" s="217"/>
      <c r="AE233" s="217"/>
      <c r="AF233" s="217"/>
      <c r="AG233" s="217"/>
      <c r="AH233" s="217"/>
      <c r="AI233" s="217"/>
      <c r="AJ233" s="217"/>
      <c r="AK233" s="217"/>
      <c r="AL233" s="217"/>
      <c r="AM233" s="224"/>
    </row>
    <row r="234" ht="25" customHeight="1" spans="1:39">
      <c r="A234" s="216"/>
      <c r="B234" s="217"/>
      <c r="C234" s="215"/>
      <c r="D234" s="215"/>
      <c r="E234" s="215"/>
      <c r="F234" s="215"/>
      <c r="G234" s="215"/>
      <c r="H234" s="215"/>
      <c r="I234" s="215"/>
      <c r="J234" s="215"/>
      <c r="K234" s="215"/>
      <c r="L234" s="215"/>
      <c r="M234" s="215"/>
      <c r="N234" s="54"/>
      <c r="O234" s="54"/>
      <c r="P234" s="54"/>
      <c r="Q234" s="54"/>
      <c r="R234" s="54"/>
      <c r="S234" s="54"/>
      <c r="T234" s="54"/>
      <c r="U234" s="54" t="str">
        <f>S232</f>
        <v>S2G512</v>
      </c>
      <c r="V234" s="54"/>
      <c r="W234" s="54"/>
      <c r="X234" s="54"/>
      <c r="Y234" s="54"/>
      <c r="Z234" s="54"/>
      <c r="AA234" s="217"/>
      <c r="AB234" s="217"/>
      <c r="AC234" s="217"/>
      <c r="AD234" s="217"/>
      <c r="AE234" s="217"/>
      <c r="AF234" s="217"/>
      <c r="AG234" s="217"/>
      <c r="AH234" s="217"/>
      <c r="AI234" s="217"/>
      <c r="AJ234" s="217"/>
      <c r="AK234" s="217"/>
      <c r="AL234" s="217"/>
      <c r="AM234" s="224"/>
    </row>
    <row r="235" ht="25" customHeight="1" spans="1:39">
      <c r="A235" s="216"/>
      <c r="B235" s="217"/>
      <c r="C235" s="215"/>
      <c r="D235" s="215"/>
      <c r="E235" s="215"/>
      <c r="F235" s="215"/>
      <c r="G235" s="215"/>
      <c r="H235" s="215"/>
      <c r="I235" s="215"/>
      <c r="J235" s="215"/>
      <c r="K235" s="215"/>
      <c r="L235" s="215"/>
      <c r="M235" s="215"/>
      <c r="N235" s="54"/>
      <c r="O235" s="54"/>
      <c r="P235" s="54"/>
      <c r="Q235" s="54"/>
      <c r="R235" s="54" t="s">
        <v>687</v>
      </c>
      <c r="S235" s="54" t="s">
        <v>688</v>
      </c>
      <c r="T235" s="54" t="s">
        <v>3</v>
      </c>
      <c r="U235" s="54" t="str">
        <f>Q24</f>
        <v>S2A2</v>
      </c>
      <c r="V235" s="54"/>
      <c r="W235" s="54"/>
      <c r="X235" s="54"/>
      <c r="Y235" s="54"/>
      <c r="Z235" s="54"/>
      <c r="AA235" s="217"/>
      <c r="AB235" s="217"/>
      <c r="AC235" s="217"/>
      <c r="AD235" s="217"/>
      <c r="AE235" s="217"/>
      <c r="AF235" s="217"/>
      <c r="AG235" s="217"/>
      <c r="AH235" s="217"/>
      <c r="AI235" s="217"/>
      <c r="AJ235" s="217"/>
      <c r="AK235" s="217"/>
      <c r="AL235" s="217"/>
      <c r="AM235" s="224"/>
    </row>
    <row r="236" ht="25" customHeight="1" spans="1:39">
      <c r="A236" s="216"/>
      <c r="B236" s="217"/>
      <c r="C236" s="215"/>
      <c r="D236" s="215"/>
      <c r="E236" s="215"/>
      <c r="F236" s="215"/>
      <c r="G236" s="215"/>
      <c r="H236" s="215"/>
      <c r="I236" s="215"/>
      <c r="J236" s="215"/>
      <c r="K236" s="215"/>
      <c r="L236" s="215"/>
      <c r="M236" s="215"/>
      <c r="N236" s="54"/>
      <c r="O236" s="54"/>
      <c r="P236" s="54"/>
      <c r="Q236" s="54"/>
      <c r="R236" s="54" t="s">
        <v>689</v>
      </c>
      <c r="S236" s="54" t="s">
        <v>690</v>
      </c>
      <c r="T236" s="54" t="str">
        <f>O6</f>
        <v>物资管理岗</v>
      </c>
      <c r="U236" s="54" t="str">
        <f>Q24</f>
        <v>S2A2</v>
      </c>
      <c r="V236" s="54"/>
      <c r="W236" s="54"/>
      <c r="X236" s="54"/>
      <c r="Y236" s="54"/>
      <c r="Z236" s="54"/>
      <c r="AA236" s="217"/>
      <c r="AB236" s="217"/>
      <c r="AC236" s="217"/>
      <c r="AD236" s="217"/>
      <c r="AE236" s="217"/>
      <c r="AF236" s="217"/>
      <c r="AG236" s="217"/>
      <c r="AH236" s="217"/>
      <c r="AI236" s="217"/>
      <c r="AJ236" s="217"/>
      <c r="AK236" s="217"/>
      <c r="AL236" s="217"/>
      <c r="AM236" s="224"/>
    </row>
    <row r="237" ht="25" customHeight="1" spans="1:39">
      <c r="A237" s="181" t="str">
        <f>I6</f>
        <v>生产调度岗</v>
      </c>
      <c r="B237" s="182"/>
      <c r="C237" s="182"/>
      <c r="D237" s="182"/>
      <c r="E237" s="182"/>
      <c r="F237" s="182"/>
      <c r="G237" s="182"/>
      <c r="H237" s="182"/>
      <c r="I237" s="182"/>
      <c r="J237" s="182"/>
      <c r="K237" s="182"/>
      <c r="L237" s="182"/>
      <c r="M237" s="182" t="s">
        <v>691</v>
      </c>
      <c r="N237" s="182" t="str">
        <f>A237</f>
        <v>生产调度岗</v>
      </c>
      <c r="O237" s="182"/>
      <c r="P237" s="182"/>
      <c r="Q237" s="182"/>
      <c r="R237" s="182"/>
      <c r="S237" s="182"/>
      <c r="T237" s="182"/>
      <c r="U237" s="182"/>
      <c r="V237" s="182"/>
      <c r="W237" s="182"/>
      <c r="X237" s="182"/>
      <c r="Y237" s="182"/>
      <c r="Z237" s="182" t="s">
        <v>692</v>
      </c>
      <c r="AA237" s="182" t="str">
        <f>N237</f>
        <v>生产调度岗</v>
      </c>
      <c r="AB237" s="182"/>
      <c r="AC237" s="182"/>
      <c r="AD237" s="182"/>
      <c r="AE237" s="182"/>
      <c r="AF237" s="182"/>
      <c r="AG237" s="182"/>
      <c r="AH237" s="182"/>
      <c r="AI237" s="182"/>
      <c r="AJ237" s="182"/>
      <c r="AK237" s="182"/>
      <c r="AL237" s="182"/>
      <c r="AM237" s="198" t="s">
        <v>693</v>
      </c>
    </row>
    <row r="238" ht="25" customHeight="1" spans="1:39">
      <c r="A238" s="183" t="s">
        <v>49</v>
      </c>
      <c r="B238" s="184"/>
      <c r="C238" s="184" t="s">
        <v>50</v>
      </c>
      <c r="D238" s="184"/>
      <c r="E238" s="184" t="s">
        <v>51</v>
      </c>
      <c r="F238" s="184"/>
      <c r="G238" s="184"/>
      <c r="H238" s="184"/>
      <c r="I238" s="184" t="s">
        <v>52</v>
      </c>
      <c r="J238" s="184"/>
      <c r="K238" s="184"/>
      <c r="L238" s="184"/>
      <c r="M238" s="184" t="s">
        <v>53</v>
      </c>
      <c r="N238" s="184" t="s">
        <v>49</v>
      </c>
      <c r="O238" s="184"/>
      <c r="P238" s="184" t="s">
        <v>50</v>
      </c>
      <c r="Q238" s="184"/>
      <c r="R238" s="184" t="s">
        <v>51</v>
      </c>
      <c r="S238" s="184"/>
      <c r="T238" s="184"/>
      <c r="U238" s="184"/>
      <c r="V238" s="184" t="s">
        <v>52</v>
      </c>
      <c r="W238" s="184"/>
      <c r="X238" s="184"/>
      <c r="Y238" s="184"/>
      <c r="Z238" s="184" t="s">
        <v>53</v>
      </c>
      <c r="AA238" s="184" t="s">
        <v>49</v>
      </c>
      <c r="AB238" s="184"/>
      <c r="AC238" s="184" t="s">
        <v>50</v>
      </c>
      <c r="AD238" s="184"/>
      <c r="AE238" s="184" t="s">
        <v>51</v>
      </c>
      <c r="AF238" s="184"/>
      <c r="AG238" s="184"/>
      <c r="AH238" s="184"/>
      <c r="AI238" s="184" t="s">
        <v>52</v>
      </c>
      <c r="AJ238" s="184"/>
      <c r="AK238" s="184"/>
      <c r="AL238" s="184"/>
      <c r="AM238" s="199" t="s">
        <v>53</v>
      </c>
    </row>
    <row r="239" ht="25" customHeight="1" spans="1:39">
      <c r="A239" s="183"/>
      <c r="B239" s="184"/>
      <c r="C239" s="184"/>
      <c r="D239" s="184"/>
      <c r="E239" s="184" t="s">
        <v>55</v>
      </c>
      <c r="F239" s="184"/>
      <c r="G239" s="184" t="s">
        <v>56</v>
      </c>
      <c r="H239" s="184"/>
      <c r="I239" s="184" t="s">
        <v>55</v>
      </c>
      <c r="J239" s="184"/>
      <c r="K239" s="184" t="s">
        <v>56</v>
      </c>
      <c r="L239" s="184"/>
      <c r="M239" s="184"/>
      <c r="N239" s="184"/>
      <c r="O239" s="184"/>
      <c r="P239" s="184"/>
      <c r="Q239" s="184"/>
      <c r="R239" s="184" t="s">
        <v>55</v>
      </c>
      <c r="S239" s="184"/>
      <c r="T239" s="184" t="s">
        <v>56</v>
      </c>
      <c r="U239" s="184"/>
      <c r="V239" s="184" t="s">
        <v>55</v>
      </c>
      <c r="W239" s="184"/>
      <c r="X239" s="184" t="s">
        <v>56</v>
      </c>
      <c r="Y239" s="184"/>
      <c r="Z239" s="184"/>
      <c r="AA239" s="184"/>
      <c r="AB239" s="184"/>
      <c r="AC239" s="184"/>
      <c r="AD239" s="184"/>
      <c r="AE239" s="184" t="s">
        <v>55</v>
      </c>
      <c r="AF239" s="184"/>
      <c r="AG239" s="184" t="s">
        <v>56</v>
      </c>
      <c r="AH239" s="184"/>
      <c r="AI239" s="184" t="s">
        <v>55</v>
      </c>
      <c r="AJ239" s="184"/>
      <c r="AK239" s="184" t="s">
        <v>56</v>
      </c>
      <c r="AL239" s="184"/>
      <c r="AM239" s="199"/>
    </row>
    <row r="240" ht="25" customHeight="1" spans="1:39">
      <c r="A240" s="183" t="s">
        <v>59</v>
      </c>
      <c r="B240" s="184" t="s">
        <v>58</v>
      </c>
      <c r="C240" s="184" t="s">
        <v>59</v>
      </c>
      <c r="D240" s="184" t="s">
        <v>58</v>
      </c>
      <c r="E240" s="184" t="s">
        <v>59</v>
      </c>
      <c r="F240" s="184" t="s">
        <v>58</v>
      </c>
      <c r="G240" s="184" t="s">
        <v>56</v>
      </c>
      <c r="H240" s="184" t="s">
        <v>60</v>
      </c>
      <c r="I240" s="184" t="s">
        <v>59</v>
      </c>
      <c r="J240" s="184" t="s">
        <v>58</v>
      </c>
      <c r="K240" s="184" t="s">
        <v>56</v>
      </c>
      <c r="L240" s="184" t="s">
        <v>60</v>
      </c>
      <c r="M240" s="184"/>
      <c r="N240" s="184" t="s">
        <v>59</v>
      </c>
      <c r="O240" s="184" t="s">
        <v>58</v>
      </c>
      <c r="P240" s="184" t="s">
        <v>59</v>
      </c>
      <c r="Q240" s="184" t="s">
        <v>58</v>
      </c>
      <c r="R240" s="184" t="s">
        <v>59</v>
      </c>
      <c r="S240" s="184" t="s">
        <v>58</v>
      </c>
      <c r="T240" s="184" t="s">
        <v>56</v>
      </c>
      <c r="U240" s="184" t="s">
        <v>60</v>
      </c>
      <c r="V240" s="184" t="s">
        <v>59</v>
      </c>
      <c r="W240" s="184" t="s">
        <v>58</v>
      </c>
      <c r="X240" s="184" t="s">
        <v>56</v>
      </c>
      <c r="Y240" s="184" t="s">
        <v>60</v>
      </c>
      <c r="Z240" s="184"/>
      <c r="AA240" s="184" t="s">
        <v>59</v>
      </c>
      <c r="AB240" s="184" t="s">
        <v>58</v>
      </c>
      <c r="AC240" s="184" t="s">
        <v>59</v>
      </c>
      <c r="AD240" s="184" t="s">
        <v>58</v>
      </c>
      <c r="AE240" s="184" t="s">
        <v>59</v>
      </c>
      <c r="AF240" s="184" t="s">
        <v>58</v>
      </c>
      <c r="AG240" s="184" t="s">
        <v>56</v>
      </c>
      <c r="AH240" s="184" t="s">
        <v>60</v>
      </c>
      <c r="AI240" s="184" t="s">
        <v>59</v>
      </c>
      <c r="AJ240" s="184" t="s">
        <v>58</v>
      </c>
      <c r="AK240" s="184" t="s">
        <v>56</v>
      </c>
      <c r="AL240" s="184" t="s">
        <v>60</v>
      </c>
      <c r="AM240" s="199"/>
    </row>
    <row r="241" ht="25" customHeight="1" spans="1:39">
      <c r="A241" s="202" t="str">
        <f>I6</f>
        <v>生产调度岗</v>
      </c>
      <c r="B241" s="187" t="str">
        <f>M237</f>
        <v>S1D</v>
      </c>
      <c r="C241" s="187" t="s">
        <v>103</v>
      </c>
      <c r="D241" s="187" t="s">
        <v>694</v>
      </c>
      <c r="E241" s="187" t="s">
        <v>647</v>
      </c>
      <c r="F241" s="187"/>
      <c r="G241" s="187" t="s">
        <v>19</v>
      </c>
      <c r="H241" s="187" t="str">
        <f>F20</f>
        <v>S1A117</v>
      </c>
      <c r="I241" s="187" t="s">
        <v>695</v>
      </c>
      <c r="J241" s="187"/>
      <c r="K241" s="187" t="str">
        <f>I6</f>
        <v>生产调度岗</v>
      </c>
      <c r="L241" s="187" t="str">
        <f>J20</f>
        <v>S1A11711</v>
      </c>
      <c r="M241" s="187"/>
      <c r="N241" s="186" t="str">
        <f>I6</f>
        <v>生产调度岗</v>
      </c>
      <c r="O241" s="186" t="str">
        <f>Z237</f>
        <v>S2D</v>
      </c>
      <c r="P241" s="186" t="s">
        <v>696</v>
      </c>
      <c r="Q241" s="186" t="s">
        <v>697</v>
      </c>
      <c r="R241" s="186" t="s">
        <v>182</v>
      </c>
      <c r="S241" s="186"/>
      <c r="T241" s="186" t="s">
        <v>3</v>
      </c>
      <c r="U241" s="186" t="str">
        <f>U32</f>
        <v>S1A413</v>
      </c>
      <c r="V241" s="186"/>
      <c r="W241" s="186"/>
      <c r="X241" s="186"/>
      <c r="Y241" s="186"/>
      <c r="Z241" s="186"/>
      <c r="AA241" s="211"/>
      <c r="AB241" s="211"/>
      <c r="AC241" s="211"/>
      <c r="AD241" s="211"/>
      <c r="AE241" s="211"/>
      <c r="AF241" s="211"/>
      <c r="AG241" s="211"/>
      <c r="AH241" s="211"/>
      <c r="AI241" s="211"/>
      <c r="AJ241" s="211"/>
      <c r="AK241" s="211"/>
      <c r="AL241" s="211"/>
      <c r="AM241" s="213"/>
    </row>
    <row r="242" ht="25" customHeight="1" spans="1:39">
      <c r="A242" s="202"/>
      <c r="B242" s="187"/>
      <c r="C242" s="187"/>
      <c r="D242" s="187"/>
      <c r="E242" s="187"/>
      <c r="F242" s="187"/>
      <c r="G242" s="187"/>
      <c r="H242" s="187"/>
      <c r="I242" s="187" t="s">
        <v>698</v>
      </c>
      <c r="J242" s="187"/>
      <c r="K242" s="187" t="str">
        <f>I6</f>
        <v>生产调度岗</v>
      </c>
      <c r="L242" s="187" t="str">
        <f>J21</f>
        <v>S1A11712</v>
      </c>
      <c r="M242" s="187"/>
      <c r="N242" s="186"/>
      <c r="O242" s="186"/>
      <c r="P242" s="186"/>
      <c r="Q242" s="186"/>
      <c r="R242" s="186" t="s">
        <v>699</v>
      </c>
      <c r="S242" s="186"/>
      <c r="T242" s="186" t="str">
        <f>C6</f>
        <v>施工技术管理岗</v>
      </c>
      <c r="U242" s="186" t="str">
        <f>S37</f>
        <v>S2A316</v>
      </c>
      <c r="V242" s="186"/>
      <c r="W242" s="186"/>
      <c r="X242" s="186"/>
      <c r="Y242" s="186"/>
      <c r="Z242" s="186"/>
      <c r="AA242" s="211"/>
      <c r="AB242" s="211"/>
      <c r="AC242" s="211"/>
      <c r="AD242" s="211"/>
      <c r="AE242" s="211"/>
      <c r="AF242" s="211"/>
      <c r="AG242" s="211"/>
      <c r="AH242" s="211"/>
      <c r="AI242" s="211"/>
      <c r="AJ242" s="211"/>
      <c r="AK242" s="211"/>
      <c r="AL242" s="211"/>
      <c r="AM242" s="213"/>
    </row>
    <row r="243" ht="25" customHeight="1" spans="1:39">
      <c r="A243" s="202"/>
      <c r="B243" s="187"/>
      <c r="C243" s="187"/>
      <c r="D243" s="187"/>
      <c r="E243" s="187" t="s">
        <v>61</v>
      </c>
      <c r="F243" s="187"/>
      <c r="G243" s="187" t="s">
        <v>3</v>
      </c>
      <c r="H243" s="187" t="str">
        <f>F24</f>
        <v>S1A118</v>
      </c>
      <c r="I243" s="187" t="s">
        <v>700</v>
      </c>
      <c r="J243" s="187"/>
      <c r="K243" s="187" t="str">
        <f>I6</f>
        <v>生产调度岗</v>
      </c>
      <c r="L243" s="187" t="str">
        <f>J22</f>
        <v>S1A11713</v>
      </c>
      <c r="M243" s="187"/>
      <c r="N243" s="186"/>
      <c r="O243" s="186"/>
      <c r="P243" s="186"/>
      <c r="Q243" s="186"/>
      <c r="R243" s="186" t="s">
        <v>701</v>
      </c>
      <c r="S243" s="186"/>
      <c r="T243" s="186" t="s">
        <v>11</v>
      </c>
      <c r="U243" s="186" t="str">
        <f>Q47</f>
        <v>S2A4</v>
      </c>
      <c r="V243" s="186"/>
      <c r="W243" s="186"/>
      <c r="X243" s="186"/>
      <c r="Y243" s="186"/>
      <c r="Z243" s="186"/>
      <c r="AA243" s="211"/>
      <c r="AB243" s="211"/>
      <c r="AC243" s="211"/>
      <c r="AD243" s="211"/>
      <c r="AE243" s="211"/>
      <c r="AF243" s="211"/>
      <c r="AG243" s="211"/>
      <c r="AH243" s="211"/>
      <c r="AI243" s="211"/>
      <c r="AJ243" s="211"/>
      <c r="AK243" s="211"/>
      <c r="AL243" s="211"/>
      <c r="AM243" s="213"/>
    </row>
    <row r="244" ht="25" customHeight="1" spans="1:39">
      <c r="A244" s="202"/>
      <c r="B244" s="187"/>
      <c r="C244" s="187"/>
      <c r="D244" s="187"/>
      <c r="E244" s="187"/>
      <c r="F244" s="187"/>
      <c r="G244" s="187"/>
      <c r="H244" s="187"/>
      <c r="I244" s="187" t="s">
        <v>702</v>
      </c>
      <c r="J244" s="187"/>
      <c r="K244" s="187" t="str">
        <f>I6</f>
        <v>生产调度岗</v>
      </c>
      <c r="L244" s="187" t="str">
        <f>J23</f>
        <v>S1A11714</v>
      </c>
      <c r="M244" s="187"/>
      <c r="N244" s="186"/>
      <c r="O244" s="186"/>
      <c r="P244" s="186"/>
      <c r="Q244" s="186"/>
      <c r="R244" s="186" t="s">
        <v>424</v>
      </c>
      <c r="S244" s="186"/>
      <c r="T244" s="186" t="s">
        <v>3</v>
      </c>
      <c r="U244" s="186" t="str">
        <f>Q13</f>
        <v>S2A1</v>
      </c>
      <c r="V244" s="186"/>
      <c r="W244" s="186"/>
      <c r="X244" s="186"/>
      <c r="Y244" s="186"/>
      <c r="Z244" s="186"/>
      <c r="AA244" s="211"/>
      <c r="AB244" s="211"/>
      <c r="AC244" s="211"/>
      <c r="AD244" s="211"/>
      <c r="AE244" s="211"/>
      <c r="AF244" s="211"/>
      <c r="AG244" s="211"/>
      <c r="AH244" s="211"/>
      <c r="AI244" s="211"/>
      <c r="AJ244" s="211"/>
      <c r="AK244" s="211"/>
      <c r="AL244" s="211"/>
      <c r="AM244" s="213"/>
    </row>
    <row r="245" ht="25" customHeight="1" spans="1:39">
      <c r="A245" s="202"/>
      <c r="B245" s="187"/>
      <c r="C245" s="187" t="s">
        <v>703</v>
      </c>
      <c r="D245" s="187" t="s">
        <v>704</v>
      </c>
      <c r="E245" s="187" t="s">
        <v>314</v>
      </c>
      <c r="F245" s="187"/>
      <c r="G245" s="187" t="str">
        <f>C6</f>
        <v>施工技术管理岗</v>
      </c>
      <c r="H245" s="187" t="str">
        <f>F16</f>
        <v>S1A114</v>
      </c>
      <c r="I245" s="187" t="s">
        <v>705</v>
      </c>
      <c r="J245" s="187"/>
      <c r="K245" s="201" t="str">
        <f>C6</f>
        <v>施工技术管理岗</v>
      </c>
      <c r="L245" s="187" t="str">
        <f>F48</f>
        <v>S1A314</v>
      </c>
      <c r="M245" s="187"/>
      <c r="N245" s="186"/>
      <c r="O245" s="186"/>
      <c r="P245" s="186"/>
      <c r="Q245" s="186"/>
      <c r="R245" s="186" t="s">
        <v>425</v>
      </c>
      <c r="S245" s="186"/>
      <c r="T245" s="186" t="s">
        <v>13</v>
      </c>
      <c r="U245" s="186"/>
      <c r="V245" s="186"/>
      <c r="W245" s="186"/>
      <c r="X245" s="186"/>
      <c r="Y245" s="186"/>
      <c r="Z245" s="186"/>
      <c r="AA245" s="211"/>
      <c r="AB245" s="211"/>
      <c r="AC245" s="211"/>
      <c r="AD245" s="211"/>
      <c r="AE245" s="211"/>
      <c r="AF245" s="211"/>
      <c r="AG245" s="211"/>
      <c r="AH245" s="211"/>
      <c r="AI245" s="211"/>
      <c r="AJ245" s="211"/>
      <c r="AK245" s="211"/>
      <c r="AL245" s="211"/>
      <c r="AM245" s="213"/>
    </row>
    <row r="246" ht="25" customHeight="1" spans="1:39">
      <c r="A246" s="202"/>
      <c r="B246" s="187"/>
      <c r="C246" s="187"/>
      <c r="D246" s="187"/>
      <c r="E246" s="187" t="s">
        <v>706</v>
      </c>
      <c r="F246" s="187"/>
      <c r="G246" s="187" t="s">
        <v>19</v>
      </c>
      <c r="H246" s="187" t="str">
        <f>F15</f>
        <v>S1A113</v>
      </c>
      <c r="I246" s="187" t="s">
        <v>707</v>
      </c>
      <c r="J246" s="187"/>
      <c r="K246" s="187" t="str">
        <f>C6</f>
        <v>施工技术管理岗</v>
      </c>
      <c r="L246" s="187" t="str">
        <f>F47</f>
        <v>S1A313</v>
      </c>
      <c r="M246" s="187"/>
      <c r="N246" s="186"/>
      <c r="O246" s="186"/>
      <c r="P246" s="186"/>
      <c r="Q246" s="186"/>
      <c r="R246" s="186" t="s">
        <v>128</v>
      </c>
      <c r="S246" s="186"/>
      <c r="T246" s="186" t="str">
        <f>M7</f>
        <v>项目部全体</v>
      </c>
      <c r="U246" s="186" t="str">
        <f>Q24</f>
        <v>S2A2</v>
      </c>
      <c r="V246" s="187"/>
      <c r="W246" s="187"/>
      <c r="X246" s="187"/>
      <c r="Y246" s="186"/>
      <c r="Z246" s="186"/>
      <c r="AA246" s="211"/>
      <c r="AB246" s="211"/>
      <c r="AC246" s="211"/>
      <c r="AD246" s="211"/>
      <c r="AE246" s="211"/>
      <c r="AF246" s="211"/>
      <c r="AG246" s="211"/>
      <c r="AH246" s="211"/>
      <c r="AI246" s="211"/>
      <c r="AJ246" s="211"/>
      <c r="AK246" s="211"/>
      <c r="AL246" s="211"/>
      <c r="AM246" s="213"/>
    </row>
    <row r="247" ht="25" customHeight="1" spans="1:39">
      <c r="A247" s="202"/>
      <c r="B247" s="187"/>
      <c r="C247" s="187"/>
      <c r="D247" s="187"/>
      <c r="E247" s="187" t="s">
        <v>708</v>
      </c>
      <c r="F247" s="187"/>
      <c r="G247" s="187" t="s">
        <v>3</v>
      </c>
      <c r="H247" s="187" t="str">
        <f>F25</f>
        <v>S1A119</v>
      </c>
      <c r="I247" s="187" t="s">
        <v>709</v>
      </c>
      <c r="J247" s="187"/>
      <c r="K247" s="187" t="str">
        <f>C6</f>
        <v>施工技术管理岗</v>
      </c>
      <c r="L247" s="187" t="str">
        <f>F50</f>
        <v>S1A315</v>
      </c>
      <c r="M247" s="187"/>
      <c r="N247" s="186"/>
      <c r="O247" s="186"/>
      <c r="P247" s="186" t="s">
        <v>710</v>
      </c>
      <c r="Q247" s="186" t="s">
        <v>711</v>
      </c>
      <c r="R247" s="186" t="s">
        <v>182</v>
      </c>
      <c r="S247" s="186"/>
      <c r="T247" s="186" t="s">
        <v>3</v>
      </c>
      <c r="U247" s="186" t="str">
        <f>F72</f>
        <v>S1A413</v>
      </c>
      <c r="V247" s="186"/>
      <c r="W247" s="186"/>
      <c r="X247" s="186"/>
      <c r="Y247" s="186"/>
      <c r="Z247" s="186"/>
      <c r="AA247" s="211"/>
      <c r="AB247" s="211"/>
      <c r="AC247" s="211"/>
      <c r="AD247" s="211"/>
      <c r="AE247" s="211"/>
      <c r="AF247" s="211"/>
      <c r="AG247" s="211"/>
      <c r="AH247" s="211"/>
      <c r="AI247" s="211"/>
      <c r="AJ247" s="211"/>
      <c r="AK247" s="211"/>
      <c r="AL247" s="211"/>
      <c r="AM247" s="213"/>
    </row>
    <row r="248" ht="25" customHeight="1" spans="1:39">
      <c r="A248" s="202"/>
      <c r="B248" s="187"/>
      <c r="C248" s="187"/>
      <c r="D248" s="187"/>
      <c r="E248" s="187"/>
      <c r="F248" s="187"/>
      <c r="G248" s="187"/>
      <c r="H248" s="187"/>
      <c r="I248" s="187" t="s">
        <v>712</v>
      </c>
      <c r="J248" s="187"/>
      <c r="K248" s="187" t="str">
        <f>C6</f>
        <v>施工技术管理岗</v>
      </c>
      <c r="L248" s="187" t="str">
        <f>F46</f>
        <v>S1A312</v>
      </c>
      <c r="M248" s="187"/>
      <c r="N248" s="186"/>
      <c r="O248" s="186"/>
      <c r="P248" s="186"/>
      <c r="Q248" s="186"/>
      <c r="R248" s="186" t="s">
        <v>95</v>
      </c>
      <c r="S248" s="186"/>
      <c r="T248" s="186" t="s">
        <v>3</v>
      </c>
      <c r="U248" s="186" t="str">
        <f>S40</f>
        <v>S2A319</v>
      </c>
      <c r="V248" s="186"/>
      <c r="W248" s="186"/>
      <c r="X248" s="186"/>
      <c r="Y248" s="186"/>
      <c r="Z248" s="186"/>
      <c r="AA248" s="211"/>
      <c r="AB248" s="211"/>
      <c r="AC248" s="211"/>
      <c r="AD248" s="211"/>
      <c r="AE248" s="211"/>
      <c r="AF248" s="211"/>
      <c r="AG248" s="211"/>
      <c r="AH248" s="211"/>
      <c r="AI248" s="211"/>
      <c r="AJ248" s="211"/>
      <c r="AK248" s="211"/>
      <c r="AL248" s="211"/>
      <c r="AM248" s="213"/>
    </row>
    <row r="249" ht="25" customHeight="1" spans="1:39">
      <c r="A249" s="218"/>
      <c r="B249" s="211"/>
      <c r="C249" s="211"/>
      <c r="D249" s="211"/>
      <c r="E249" s="187"/>
      <c r="F249" s="187"/>
      <c r="G249" s="187"/>
      <c r="H249" s="187"/>
      <c r="I249" s="211"/>
      <c r="J249" s="187"/>
      <c r="K249" s="187"/>
      <c r="L249" s="187"/>
      <c r="M249" s="187"/>
      <c r="N249" s="186"/>
      <c r="O249" s="186"/>
      <c r="P249" s="186"/>
      <c r="Q249" s="186"/>
      <c r="R249" s="186" t="s">
        <v>713</v>
      </c>
      <c r="S249" s="186"/>
      <c r="T249" s="186" t="str">
        <f>I6</f>
        <v>生产调度岗</v>
      </c>
      <c r="U249" s="186" t="str">
        <f>S18</f>
        <v>S2A114</v>
      </c>
      <c r="V249" s="186"/>
      <c r="W249" s="187"/>
      <c r="X249" s="187"/>
      <c r="Y249" s="187"/>
      <c r="Z249" s="186"/>
      <c r="AA249" s="211"/>
      <c r="AB249" s="211"/>
      <c r="AC249" s="211"/>
      <c r="AD249" s="211"/>
      <c r="AE249" s="211"/>
      <c r="AF249" s="211"/>
      <c r="AG249" s="211"/>
      <c r="AH249" s="211"/>
      <c r="AI249" s="211"/>
      <c r="AJ249" s="211"/>
      <c r="AK249" s="211"/>
      <c r="AL249" s="211"/>
      <c r="AM249" s="213"/>
    </row>
    <row r="250" ht="25" customHeight="1" spans="1:39">
      <c r="A250" s="218"/>
      <c r="B250" s="211"/>
      <c r="C250" s="211"/>
      <c r="D250" s="211"/>
      <c r="E250" s="187"/>
      <c r="F250" s="187"/>
      <c r="G250" s="187"/>
      <c r="H250" s="187"/>
      <c r="I250" s="211"/>
      <c r="J250" s="187"/>
      <c r="K250" s="187"/>
      <c r="L250" s="187"/>
      <c r="M250" s="187"/>
      <c r="N250" s="186"/>
      <c r="O250" s="186"/>
      <c r="P250" s="186"/>
      <c r="Q250" s="186"/>
      <c r="R250" s="186" t="s">
        <v>128</v>
      </c>
      <c r="S250" s="186"/>
      <c r="T250" s="186" t="s">
        <v>9</v>
      </c>
      <c r="U250" s="186" t="str">
        <f>Q24</f>
        <v>S2A2</v>
      </c>
      <c r="V250" s="186"/>
      <c r="W250" s="186"/>
      <c r="X250" s="186"/>
      <c r="Y250" s="186"/>
      <c r="Z250" s="186"/>
      <c r="AA250" s="211"/>
      <c r="AB250" s="211"/>
      <c r="AC250" s="211"/>
      <c r="AD250" s="211"/>
      <c r="AE250" s="211"/>
      <c r="AF250" s="211"/>
      <c r="AG250" s="211"/>
      <c r="AH250" s="211"/>
      <c r="AI250" s="211"/>
      <c r="AJ250" s="211"/>
      <c r="AK250" s="211"/>
      <c r="AL250" s="211"/>
      <c r="AM250" s="213"/>
    </row>
    <row r="251" ht="25" customHeight="1" spans="1:39">
      <c r="A251" s="218"/>
      <c r="B251" s="211"/>
      <c r="C251" s="211"/>
      <c r="D251" s="211"/>
      <c r="E251" s="187"/>
      <c r="F251" s="187"/>
      <c r="G251" s="187"/>
      <c r="H251" s="187"/>
      <c r="I251" s="211"/>
      <c r="J251" s="187"/>
      <c r="K251" s="187"/>
      <c r="L251" s="187"/>
      <c r="M251" s="187"/>
      <c r="N251" s="186"/>
      <c r="O251" s="186"/>
      <c r="P251" s="186"/>
      <c r="Q251" s="186"/>
      <c r="R251" s="186" t="s">
        <v>714</v>
      </c>
      <c r="S251" s="186"/>
      <c r="T251" s="186" t="str">
        <f>I6</f>
        <v>生产调度岗</v>
      </c>
      <c r="U251" s="186" t="str">
        <f>S25</f>
        <v>S2A212</v>
      </c>
      <c r="V251" s="186"/>
      <c r="W251" s="186"/>
      <c r="X251" s="186"/>
      <c r="Y251" s="186"/>
      <c r="Z251" s="186"/>
      <c r="AA251" s="211"/>
      <c r="AB251" s="211"/>
      <c r="AC251" s="211"/>
      <c r="AD251" s="211"/>
      <c r="AE251" s="211"/>
      <c r="AF251" s="211"/>
      <c r="AG251" s="211"/>
      <c r="AH251" s="211"/>
      <c r="AI251" s="211"/>
      <c r="AJ251" s="211"/>
      <c r="AK251" s="211"/>
      <c r="AL251" s="211"/>
      <c r="AM251" s="213"/>
    </row>
    <row r="252" ht="25" customHeight="1" spans="1:39">
      <c r="A252" s="218"/>
      <c r="B252" s="211"/>
      <c r="C252" s="211"/>
      <c r="D252" s="211"/>
      <c r="E252" s="187"/>
      <c r="F252" s="187"/>
      <c r="G252" s="187"/>
      <c r="H252" s="187"/>
      <c r="I252" s="211"/>
      <c r="J252" s="187"/>
      <c r="K252" s="187"/>
      <c r="L252" s="187"/>
      <c r="M252" s="187"/>
      <c r="N252" s="186"/>
      <c r="O252" s="186"/>
      <c r="P252" s="186"/>
      <c r="Q252" s="186"/>
      <c r="R252" s="186" t="s">
        <v>74</v>
      </c>
      <c r="S252" s="186"/>
      <c r="T252" s="186" t="s">
        <v>19</v>
      </c>
      <c r="U252" s="186" t="str">
        <f>F66</f>
        <v>S1A411</v>
      </c>
      <c r="V252" s="186"/>
      <c r="W252" s="186"/>
      <c r="X252" s="186"/>
      <c r="Y252" s="186"/>
      <c r="Z252" s="186"/>
      <c r="AA252" s="211"/>
      <c r="AB252" s="211"/>
      <c r="AC252" s="211"/>
      <c r="AD252" s="211"/>
      <c r="AE252" s="211"/>
      <c r="AF252" s="211"/>
      <c r="AG252" s="211"/>
      <c r="AH252" s="211"/>
      <c r="AI252" s="211"/>
      <c r="AJ252" s="211"/>
      <c r="AK252" s="211"/>
      <c r="AL252" s="211"/>
      <c r="AM252" s="213"/>
    </row>
    <row r="253" ht="25" customHeight="1" spans="1:39">
      <c r="A253" s="218"/>
      <c r="B253" s="211"/>
      <c r="C253" s="211"/>
      <c r="D253" s="211"/>
      <c r="E253" s="187"/>
      <c r="F253" s="187"/>
      <c r="G253" s="187"/>
      <c r="H253" s="187"/>
      <c r="I253" s="211"/>
      <c r="J253" s="187"/>
      <c r="K253" s="187"/>
      <c r="L253" s="187"/>
      <c r="M253" s="187"/>
      <c r="N253" s="186"/>
      <c r="O253" s="186"/>
      <c r="P253" s="186" t="s">
        <v>715</v>
      </c>
      <c r="Q253" s="186" t="s">
        <v>716</v>
      </c>
      <c r="R253" s="186" t="s">
        <v>182</v>
      </c>
      <c r="S253" s="186"/>
      <c r="T253" s="186" t="s">
        <v>3</v>
      </c>
      <c r="U253" s="186" t="str">
        <f>S32</f>
        <v>S2A311</v>
      </c>
      <c r="V253" s="186"/>
      <c r="W253" s="186"/>
      <c r="X253" s="186"/>
      <c r="Y253" s="186"/>
      <c r="Z253" s="186"/>
      <c r="AA253" s="211"/>
      <c r="AB253" s="211"/>
      <c r="AC253" s="211"/>
      <c r="AD253" s="211"/>
      <c r="AE253" s="211"/>
      <c r="AF253" s="211"/>
      <c r="AG253" s="211"/>
      <c r="AH253" s="211"/>
      <c r="AI253" s="211"/>
      <c r="AJ253" s="211"/>
      <c r="AK253" s="211"/>
      <c r="AL253" s="211"/>
      <c r="AM253" s="213"/>
    </row>
    <row r="254" ht="25" customHeight="1" spans="1:39">
      <c r="A254" s="218"/>
      <c r="B254" s="211"/>
      <c r="C254" s="211"/>
      <c r="D254" s="211"/>
      <c r="E254" s="187"/>
      <c r="F254" s="187"/>
      <c r="G254" s="187"/>
      <c r="H254" s="187"/>
      <c r="I254" s="211"/>
      <c r="J254" s="187"/>
      <c r="K254" s="187"/>
      <c r="L254" s="187"/>
      <c r="M254" s="187"/>
      <c r="N254" s="186"/>
      <c r="O254" s="186"/>
      <c r="P254" s="186"/>
      <c r="Q254" s="186"/>
      <c r="R254" s="186" t="s">
        <v>100</v>
      </c>
      <c r="S254" s="186"/>
      <c r="T254" s="186" t="s">
        <v>3</v>
      </c>
      <c r="U254" s="186" t="str">
        <f>S67</f>
        <v>S2A519</v>
      </c>
      <c r="V254" s="186"/>
      <c r="W254" s="186"/>
      <c r="X254" s="186"/>
      <c r="Y254" s="186"/>
      <c r="Z254" s="186"/>
      <c r="AA254" s="211"/>
      <c r="AB254" s="211"/>
      <c r="AC254" s="211"/>
      <c r="AD254" s="211"/>
      <c r="AE254" s="211"/>
      <c r="AF254" s="211"/>
      <c r="AG254" s="211"/>
      <c r="AH254" s="211"/>
      <c r="AI254" s="211"/>
      <c r="AJ254" s="211"/>
      <c r="AK254" s="211"/>
      <c r="AL254" s="211"/>
      <c r="AM254" s="213"/>
    </row>
    <row r="255" ht="25" customHeight="1" spans="1:39">
      <c r="A255" s="218"/>
      <c r="B255" s="211"/>
      <c r="C255" s="211"/>
      <c r="D255" s="211"/>
      <c r="E255" s="187"/>
      <c r="F255" s="187"/>
      <c r="G255" s="187"/>
      <c r="H255" s="187"/>
      <c r="I255" s="211"/>
      <c r="J255" s="187"/>
      <c r="K255" s="187"/>
      <c r="L255" s="187"/>
      <c r="M255" s="187"/>
      <c r="N255" s="186"/>
      <c r="O255" s="186"/>
      <c r="P255" s="186"/>
      <c r="Q255" s="186"/>
      <c r="R255" s="186" t="s">
        <v>717</v>
      </c>
      <c r="S255" s="186"/>
      <c r="T255" s="186" t="str">
        <f>O6</f>
        <v>物资管理岗</v>
      </c>
      <c r="U255" s="186" t="str">
        <f>S27</f>
        <v>S2A214</v>
      </c>
      <c r="V255" s="186"/>
      <c r="W255" s="186"/>
      <c r="X255" s="186"/>
      <c r="Y255" s="186"/>
      <c r="Z255" s="186"/>
      <c r="AA255" s="211"/>
      <c r="AB255" s="211"/>
      <c r="AC255" s="211"/>
      <c r="AD255" s="211"/>
      <c r="AE255" s="211"/>
      <c r="AF255" s="211"/>
      <c r="AG255" s="211"/>
      <c r="AH255" s="211"/>
      <c r="AI255" s="211"/>
      <c r="AJ255" s="211"/>
      <c r="AK255" s="211"/>
      <c r="AL255" s="211"/>
      <c r="AM255" s="213"/>
    </row>
    <row r="256" ht="25" customHeight="1" spans="1:39">
      <c r="A256" s="218"/>
      <c r="B256" s="211"/>
      <c r="C256" s="211"/>
      <c r="D256" s="211"/>
      <c r="E256" s="187"/>
      <c r="F256" s="187"/>
      <c r="G256" s="187"/>
      <c r="H256" s="187"/>
      <c r="I256" s="211"/>
      <c r="J256" s="187"/>
      <c r="K256" s="187"/>
      <c r="L256" s="187"/>
      <c r="M256" s="187"/>
      <c r="N256" s="186"/>
      <c r="O256" s="186"/>
      <c r="P256" s="186"/>
      <c r="Q256" s="186"/>
      <c r="R256" s="186" t="s">
        <v>718</v>
      </c>
      <c r="S256" s="186"/>
      <c r="T256" s="186" t="s">
        <v>15</v>
      </c>
      <c r="U256" s="186" t="str">
        <f>S227</f>
        <v>S2G314</v>
      </c>
      <c r="V256" s="186"/>
      <c r="W256" s="186"/>
      <c r="X256" s="186"/>
      <c r="Y256" s="186"/>
      <c r="Z256" s="186"/>
      <c r="AA256" s="211"/>
      <c r="AB256" s="211"/>
      <c r="AC256" s="211"/>
      <c r="AD256" s="211"/>
      <c r="AE256" s="211"/>
      <c r="AF256" s="211"/>
      <c r="AG256" s="211"/>
      <c r="AH256" s="211"/>
      <c r="AI256" s="211"/>
      <c r="AJ256" s="211"/>
      <c r="AK256" s="211"/>
      <c r="AL256" s="211"/>
      <c r="AM256" s="213"/>
    </row>
    <row r="257" ht="25" customHeight="1" spans="1:39">
      <c r="A257" s="218"/>
      <c r="B257" s="211"/>
      <c r="C257" s="211"/>
      <c r="D257" s="211"/>
      <c r="E257" s="187"/>
      <c r="F257" s="187"/>
      <c r="G257" s="187"/>
      <c r="H257" s="187"/>
      <c r="I257" s="211"/>
      <c r="J257" s="187"/>
      <c r="K257" s="187"/>
      <c r="L257" s="187"/>
      <c r="M257" s="187"/>
      <c r="N257" s="186"/>
      <c r="O257" s="186"/>
      <c r="P257" s="186" t="s">
        <v>719</v>
      </c>
      <c r="Q257" s="189" t="s">
        <v>720</v>
      </c>
      <c r="R257" s="186" t="s">
        <v>182</v>
      </c>
      <c r="S257" s="186"/>
      <c r="T257" s="186" t="s">
        <v>3</v>
      </c>
      <c r="U257" s="186" t="str">
        <f>S32</f>
        <v>S2A311</v>
      </c>
      <c r="V257" s="186"/>
      <c r="W257" s="186"/>
      <c r="X257" s="186"/>
      <c r="Y257" s="186"/>
      <c r="Z257" s="186"/>
      <c r="AA257" s="211"/>
      <c r="AB257" s="211"/>
      <c r="AC257" s="211"/>
      <c r="AD257" s="211"/>
      <c r="AE257" s="211"/>
      <c r="AF257" s="211"/>
      <c r="AG257" s="211"/>
      <c r="AH257" s="211"/>
      <c r="AI257" s="211"/>
      <c r="AJ257" s="211"/>
      <c r="AK257" s="211"/>
      <c r="AL257" s="211"/>
      <c r="AM257" s="213"/>
    </row>
    <row r="258" ht="25" customHeight="1" spans="1:39">
      <c r="A258" s="218"/>
      <c r="B258" s="211"/>
      <c r="C258" s="211"/>
      <c r="D258" s="211"/>
      <c r="E258" s="187"/>
      <c r="F258" s="187"/>
      <c r="G258" s="187"/>
      <c r="H258" s="187"/>
      <c r="I258" s="211"/>
      <c r="J258" s="187"/>
      <c r="K258" s="187"/>
      <c r="L258" s="187"/>
      <c r="M258" s="187"/>
      <c r="N258" s="186"/>
      <c r="O258" s="186"/>
      <c r="P258" s="186"/>
      <c r="Q258" s="189"/>
      <c r="R258" s="186" t="s">
        <v>224</v>
      </c>
      <c r="S258" s="186"/>
      <c r="T258" s="186" t="s">
        <v>3</v>
      </c>
      <c r="U258" s="186" t="str">
        <f>S41</f>
        <v>S2A320</v>
      </c>
      <c r="V258" s="186"/>
      <c r="W258" s="186"/>
      <c r="X258" s="186"/>
      <c r="Y258" s="186"/>
      <c r="Z258" s="186"/>
      <c r="AA258" s="211"/>
      <c r="AB258" s="211"/>
      <c r="AC258" s="211"/>
      <c r="AD258" s="211"/>
      <c r="AE258" s="211"/>
      <c r="AF258" s="211"/>
      <c r="AG258" s="211"/>
      <c r="AH258" s="211"/>
      <c r="AI258" s="211"/>
      <c r="AJ258" s="211"/>
      <c r="AK258" s="211"/>
      <c r="AL258" s="211"/>
      <c r="AM258" s="213"/>
    </row>
    <row r="259" ht="25" customHeight="1" spans="1:39">
      <c r="A259" s="218"/>
      <c r="B259" s="211"/>
      <c r="C259" s="211"/>
      <c r="D259" s="211"/>
      <c r="E259" s="187"/>
      <c r="F259" s="187"/>
      <c r="G259" s="187"/>
      <c r="H259" s="187"/>
      <c r="I259" s="211"/>
      <c r="J259" s="187"/>
      <c r="K259" s="187"/>
      <c r="L259" s="187"/>
      <c r="M259" s="187"/>
      <c r="N259" s="186"/>
      <c r="O259" s="186"/>
      <c r="P259" s="186"/>
      <c r="Q259" s="189"/>
      <c r="R259" s="186" t="s">
        <v>721</v>
      </c>
      <c r="S259" s="186"/>
      <c r="T259" s="186" t="s">
        <v>17</v>
      </c>
      <c r="U259" s="186" t="str">
        <f>F277</f>
        <v>S1H113</v>
      </c>
      <c r="V259" s="186"/>
      <c r="W259" s="186"/>
      <c r="X259" s="186"/>
      <c r="Y259" s="186"/>
      <c r="Z259" s="186"/>
      <c r="AA259" s="211"/>
      <c r="AB259" s="211"/>
      <c r="AC259" s="211"/>
      <c r="AD259" s="211"/>
      <c r="AE259" s="211"/>
      <c r="AF259" s="211"/>
      <c r="AG259" s="211"/>
      <c r="AH259" s="211"/>
      <c r="AI259" s="211"/>
      <c r="AJ259" s="211"/>
      <c r="AK259" s="211"/>
      <c r="AL259" s="211"/>
      <c r="AM259" s="213"/>
    </row>
    <row r="260" ht="25" customHeight="1" spans="1:39">
      <c r="A260" s="218"/>
      <c r="B260" s="211"/>
      <c r="C260" s="211"/>
      <c r="D260" s="211"/>
      <c r="E260" s="187"/>
      <c r="F260" s="187"/>
      <c r="G260" s="187"/>
      <c r="H260" s="187"/>
      <c r="I260" s="211"/>
      <c r="J260" s="187"/>
      <c r="K260" s="187"/>
      <c r="L260" s="187"/>
      <c r="M260" s="187"/>
      <c r="N260" s="186"/>
      <c r="O260" s="186"/>
      <c r="P260" s="186"/>
      <c r="Q260" s="189"/>
      <c r="R260" s="186" t="s">
        <v>722</v>
      </c>
      <c r="S260" s="186"/>
      <c r="T260" s="186" t="s">
        <v>19</v>
      </c>
      <c r="U260" s="186" t="str">
        <f>F275</f>
        <v>S1H112</v>
      </c>
      <c r="V260" s="186"/>
      <c r="W260" s="186"/>
      <c r="X260" s="186"/>
      <c r="Y260" s="186"/>
      <c r="Z260" s="186"/>
      <c r="AA260" s="211"/>
      <c r="AB260" s="211"/>
      <c r="AC260" s="211"/>
      <c r="AD260" s="211"/>
      <c r="AE260" s="211"/>
      <c r="AF260" s="211"/>
      <c r="AG260" s="211"/>
      <c r="AH260" s="211"/>
      <c r="AI260" s="211"/>
      <c r="AJ260" s="211"/>
      <c r="AK260" s="211"/>
      <c r="AL260" s="211"/>
      <c r="AM260" s="213"/>
    </row>
    <row r="261" ht="25" customHeight="1" spans="1:39">
      <c r="A261" s="218"/>
      <c r="B261" s="211"/>
      <c r="C261" s="211"/>
      <c r="D261" s="211"/>
      <c r="E261" s="187"/>
      <c r="F261" s="187"/>
      <c r="G261" s="187"/>
      <c r="H261" s="187"/>
      <c r="I261" s="211"/>
      <c r="J261" s="187"/>
      <c r="K261" s="187"/>
      <c r="L261" s="187"/>
      <c r="M261" s="187"/>
      <c r="N261" s="186"/>
      <c r="O261" s="186"/>
      <c r="P261" s="186"/>
      <c r="Q261" s="189"/>
      <c r="R261" s="186" t="s">
        <v>723</v>
      </c>
      <c r="S261" s="189" t="s">
        <v>724</v>
      </c>
      <c r="T261" s="186" t="str">
        <f>Q6</f>
        <v>设备管理岗</v>
      </c>
      <c r="U261" s="186" t="str">
        <f>S26</f>
        <v>S2A213</v>
      </c>
      <c r="V261" s="186"/>
      <c r="W261" s="186"/>
      <c r="X261" s="186"/>
      <c r="Y261" s="186"/>
      <c r="Z261" s="186"/>
      <c r="AA261" s="211"/>
      <c r="AB261" s="211"/>
      <c r="AC261" s="211"/>
      <c r="AD261" s="211"/>
      <c r="AE261" s="211"/>
      <c r="AF261" s="211"/>
      <c r="AG261" s="211"/>
      <c r="AH261" s="211"/>
      <c r="AI261" s="211"/>
      <c r="AJ261" s="211"/>
      <c r="AK261" s="211"/>
      <c r="AL261" s="211"/>
      <c r="AM261" s="213"/>
    </row>
    <row r="262" ht="25" customHeight="1" spans="1:39">
      <c r="A262" s="218"/>
      <c r="B262" s="211"/>
      <c r="C262" s="211"/>
      <c r="D262" s="211"/>
      <c r="E262" s="187"/>
      <c r="F262" s="187"/>
      <c r="G262" s="187"/>
      <c r="H262" s="187"/>
      <c r="I262" s="211"/>
      <c r="J262" s="187"/>
      <c r="K262" s="187"/>
      <c r="L262" s="187"/>
      <c r="M262" s="187"/>
      <c r="N262" s="186"/>
      <c r="O262" s="186"/>
      <c r="P262" s="186"/>
      <c r="Q262" s="189"/>
      <c r="R262" s="186"/>
      <c r="S262" s="189"/>
      <c r="T262" s="186" t="str">
        <f>I6</f>
        <v>生产调度岗</v>
      </c>
      <c r="U262" s="186"/>
      <c r="V262" s="186"/>
      <c r="W262" s="186"/>
      <c r="X262" s="186"/>
      <c r="Y262" s="186"/>
      <c r="Z262" s="186"/>
      <c r="AA262" s="211"/>
      <c r="AB262" s="211"/>
      <c r="AC262" s="211"/>
      <c r="AD262" s="211"/>
      <c r="AE262" s="211"/>
      <c r="AF262" s="211"/>
      <c r="AG262" s="211"/>
      <c r="AH262" s="211"/>
      <c r="AI262" s="211"/>
      <c r="AJ262" s="211"/>
      <c r="AK262" s="211"/>
      <c r="AL262" s="211"/>
      <c r="AM262" s="213"/>
    </row>
    <row r="263" ht="25" customHeight="1" spans="1:39">
      <c r="A263" s="218"/>
      <c r="B263" s="211"/>
      <c r="C263" s="211"/>
      <c r="D263" s="211"/>
      <c r="E263" s="187"/>
      <c r="F263" s="187"/>
      <c r="G263" s="187"/>
      <c r="H263" s="187"/>
      <c r="I263" s="211"/>
      <c r="J263" s="187"/>
      <c r="K263" s="187"/>
      <c r="L263" s="187"/>
      <c r="M263" s="187"/>
      <c r="N263" s="186"/>
      <c r="O263" s="186"/>
      <c r="P263" s="186" t="s">
        <v>725</v>
      </c>
      <c r="Q263" s="189" t="s">
        <v>726</v>
      </c>
      <c r="R263" s="186" t="s">
        <v>727</v>
      </c>
      <c r="S263" s="186"/>
      <c r="T263" s="186" t="s">
        <v>13</v>
      </c>
      <c r="U263" s="186" t="str">
        <f>D183</f>
        <v>S1F1</v>
      </c>
      <c r="V263" s="186"/>
      <c r="W263" s="186"/>
      <c r="X263" s="186"/>
      <c r="Y263" s="186"/>
      <c r="Z263" s="186"/>
      <c r="AA263" s="211"/>
      <c r="AB263" s="211"/>
      <c r="AC263" s="211"/>
      <c r="AD263" s="211"/>
      <c r="AE263" s="211"/>
      <c r="AF263" s="211"/>
      <c r="AG263" s="211"/>
      <c r="AH263" s="211"/>
      <c r="AI263" s="211"/>
      <c r="AJ263" s="211"/>
      <c r="AK263" s="211"/>
      <c r="AL263" s="211"/>
      <c r="AM263" s="213"/>
    </row>
    <row r="264" ht="25" customHeight="1" spans="1:39">
      <c r="A264" s="218"/>
      <c r="B264" s="211"/>
      <c r="C264" s="211"/>
      <c r="D264" s="211"/>
      <c r="E264" s="187"/>
      <c r="F264" s="187"/>
      <c r="G264" s="187"/>
      <c r="H264" s="187"/>
      <c r="I264" s="211"/>
      <c r="J264" s="187"/>
      <c r="K264" s="187"/>
      <c r="L264" s="187"/>
      <c r="M264" s="187"/>
      <c r="N264" s="186"/>
      <c r="O264" s="186"/>
      <c r="P264" s="186"/>
      <c r="Q264" s="189"/>
      <c r="R264" s="186" t="s">
        <v>128</v>
      </c>
      <c r="S264" s="186"/>
      <c r="T264" s="186" t="s">
        <v>728</v>
      </c>
      <c r="U264" s="186" t="str">
        <f>Q24</f>
        <v>S2A2</v>
      </c>
      <c r="V264" s="186"/>
      <c r="W264" s="186"/>
      <c r="X264" s="186"/>
      <c r="Y264" s="186"/>
      <c r="Z264" s="186"/>
      <c r="AA264" s="211"/>
      <c r="AB264" s="211"/>
      <c r="AC264" s="211"/>
      <c r="AD264" s="211"/>
      <c r="AE264" s="211"/>
      <c r="AF264" s="211"/>
      <c r="AG264" s="211"/>
      <c r="AH264" s="211"/>
      <c r="AI264" s="211"/>
      <c r="AJ264" s="211"/>
      <c r="AK264" s="211"/>
      <c r="AL264" s="211"/>
      <c r="AM264" s="213"/>
    </row>
    <row r="265" ht="25" customHeight="1" spans="1:39">
      <c r="A265" s="218"/>
      <c r="B265" s="211"/>
      <c r="C265" s="211"/>
      <c r="D265" s="211"/>
      <c r="E265" s="187"/>
      <c r="F265" s="187"/>
      <c r="G265" s="187"/>
      <c r="H265" s="187"/>
      <c r="I265" s="211"/>
      <c r="J265" s="187"/>
      <c r="K265" s="187"/>
      <c r="L265" s="187"/>
      <c r="M265" s="187"/>
      <c r="N265" s="186"/>
      <c r="O265" s="186"/>
      <c r="P265" s="186"/>
      <c r="Q265" s="189"/>
      <c r="R265" s="186" t="s">
        <v>425</v>
      </c>
      <c r="S265" s="186"/>
      <c r="T265" s="186" t="s">
        <v>13</v>
      </c>
      <c r="U265" s="186" t="str">
        <f>Q13</f>
        <v>S2A1</v>
      </c>
      <c r="V265" s="186"/>
      <c r="W265" s="186"/>
      <c r="X265" s="186"/>
      <c r="Y265" s="186"/>
      <c r="Z265" s="186"/>
      <c r="AA265" s="211"/>
      <c r="AB265" s="211"/>
      <c r="AC265" s="211"/>
      <c r="AD265" s="211"/>
      <c r="AE265" s="211"/>
      <c r="AF265" s="211"/>
      <c r="AG265" s="211"/>
      <c r="AH265" s="211"/>
      <c r="AI265" s="211"/>
      <c r="AJ265" s="211"/>
      <c r="AK265" s="211"/>
      <c r="AL265" s="211"/>
      <c r="AM265" s="213"/>
    </row>
    <row r="266" ht="25" customHeight="1" spans="1:39">
      <c r="A266" s="218"/>
      <c r="B266" s="211"/>
      <c r="C266" s="211"/>
      <c r="D266" s="211"/>
      <c r="E266" s="187"/>
      <c r="F266" s="187"/>
      <c r="G266" s="187"/>
      <c r="H266" s="187"/>
      <c r="I266" s="211"/>
      <c r="J266" s="187"/>
      <c r="K266" s="187"/>
      <c r="L266" s="187"/>
      <c r="M266" s="187"/>
      <c r="N266" s="186"/>
      <c r="O266" s="186"/>
      <c r="P266" s="186"/>
      <c r="Q266" s="189"/>
      <c r="R266" s="186" t="s">
        <v>729</v>
      </c>
      <c r="S266" s="186"/>
      <c r="T266" s="186" t="str">
        <f>M6</f>
        <v>安全管理岗</v>
      </c>
      <c r="U266" s="186" t="str">
        <f>F84</f>
        <v>S1A423</v>
      </c>
      <c r="V266" s="186"/>
      <c r="W266" s="186"/>
      <c r="X266" s="186"/>
      <c r="Y266" s="186"/>
      <c r="Z266" s="186"/>
      <c r="AA266" s="211"/>
      <c r="AB266" s="211"/>
      <c r="AC266" s="211"/>
      <c r="AD266" s="211"/>
      <c r="AE266" s="211"/>
      <c r="AF266" s="211"/>
      <c r="AG266" s="211"/>
      <c r="AH266" s="211"/>
      <c r="AI266" s="211"/>
      <c r="AJ266" s="211"/>
      <c r="AK266" s="211"/>
      <c r="AL266" s="211"/>
      <c r="AM266" s="213"/>
    </row>
    <row r="267" ht="25" customHeight="1" spans="1:39">
      <c r="A267" s="218"/>
      <c r="B267" s="211"/>
      <c r="C267" s="211"/>
      <c r="D267" s="211"/>
      <c r="E267" s="187"/>
      <c r="F267" s="187"/>
      <c r="G267" s="187"/>
      <c r="H267" s="187"/>
      <c r="I267" s="211"/>
      <c r="J267" s="187"/>
      <c r="K267" s="187"/>
      <c r="L267" s="187"/>
      <c r="M267" s="187"/>
      <c r="N267" s="186"/>
      <c r="O267" s="186"/>
      <c r="P267" s="186"/>
      <c r="Q267" s="189"/>
      <c r="R267" s="186"/>
      <c r="S267" s="186"/>
      <c r="T267" s="201" t="str">
        <f>C6</f>
        <v>施工技术管理岗</v>
      </c>
      <c r="U267" s="186"/>
      <c r="V267" s="186"/>
      <c r="W267" s="186"/>
      <c r="X267" s="186"/>
      <c r="Y267" s="186"/>
      <c r="Z267" s="186"/>
      <c r="AA267" s="211"/>
      <c r="AB267" s="211"/>
      <c r="AC267" s="211"/>
      <c r="AD267" s="211"/>
      <c r="AE267" s="211"/>
      <c r="AF267" s="211"/>
      <c r="AG267" s="211"/>
      <c r="AH267" s="211"/>
      <c r="AI267" s="211"/>
      <c r="AJ267" s="211"/>
      <c r="AK267" s="211"/>
      <c r="AL267" s="211"/>
      <c r="AM267" s="213"/>
    </row>
    <row r="268" ht="25" customHeight="1" spans="1:39">
      <c r="A268" s="202"/>
      <c r="B268" s="187"/>
      <c r="C268" s="187"/>
      <c r="D268" s="187"/>
      <c r="E268" s="187"/>
      <c r="F268" s="187"/>
      <c r="G268" s="187"/>
      <c r="H268" s="187"/>
      <c r="I268" s="187"/>
      <c r="J268" s="187"/>
      <c r="K268" s="187"/>
      <c r="L268" s="187"/>
      <c r="M268" s="187"/>
      <c r="N268" s="186"/>
      <c r="O268" s="186"/>
      <c r="P268" s="186"/>
      <c r="Q268" s="189"/>
      <c r="R268" s="186" t="s">
        <v>601</v>
      </c>
      <c r="S268" s="186"/>
      <c r="T268" s="186" t="s">
        <v>13</v>
      </c>
      <c r="U268" s="186" t="str">
        <f>F190</f>
        <v>S1F211</v>
      </c>
      <c r="V268" s="186"/>
      <c r="W268" s="186"/>
      <c r="X268" s="186"/>
      <c r="Y268" s="186"/>
      <c r="Z268" s="186"/>
      <c r="AA268" s="211"/>
      <c r="AB268" s="211"/>
      <c r="AC268" s="211"/>
      <c r="AD268" s="211"/>
      <c r="AE268" s="211"/>
      <c r="AF268" s="211"/>
      <c r="AG268" s="211"/>
      <c r="AH268" s="211"/>
      <c r="AI268" s="211"/>
      <c r="AJ268" s="211"/>
      <c r="AK268" s="211"/>
      <c r="AL268" s="211"/>
      <c r="AM268" s="213"/>
    </row>
    <row r="269" ht="25" customHeight="1" spans="1:39">
      <c r="A269" s="202"/>
      <c r="B269" s="187"/>
      <c r="C269" s="187"/>
      <c r="D269" s="187"/>
      <c r="E269" s="187"/>
      <c r="F269" s="187"/>
      <c r="G269" s="187"/>
      <c r="H269" s="187"/>
      <c r="I269" s="187"/>
      <c r="J269" s="187"/>
      <c r="K269" s="187"/>
      <c r="L269" s="187"/>
      <c r="M269" s="187"/>
      <c r="N269" s="186"/>
      <c r="O269" s="186"/>
      <c r="P269" s="186"/>
      <c r="Q269" s="189"/>
      <c r="R269" s="186" t="s">
        <v>730</v>
      </c>
      <c r="S269" s="186"/>
      <c r="T269" s="186" t="str">
        <f>M6</f>
        <v>安全管理岗</v>
      </c>
      <c r="U269" s="186" t="str">
        <f>Q24</f>
        <v>S2A2</v>
      </c>
      <c r="V269" s="186"/>
      <c r="W269" s="186"/>
      <c r="X269" s="186"/>
      <c r="Y269" s="186"/>
      <c r="Z269" s="186"/>
      <c r="AA269" s="211"/>
      <c r="AB269" s="211"/>
      <c r="AC269" s="211"/>
      <c r="AD269" s="211"/>
      <c r="AE269" s="211"/>
      <c r="AF269" s="211"/>
      <c r="AG269" s="211"/>
      <c r="AH269" s="211"/>
      <c r="AI269" s="211"/>
      <c r="AJ269" s="211"/>
      <c r="AK269" s="211"/>
      <c r="AL269" s="211"/>
      <c r="AM269" s="213"/>
    </row>
    <row r="270" ht="25" customHeight="1" spans="1:39">
      <c r="A270" s="181" t="str">
        <f>Q6</f>
        <v>设备管理岗</v>
      </c>
      <c r="B270" s="182"/>
      <c r="C270" s="182"/>
      <c r="D270" s="182"/>
      <c r="E270" s="182"/>
      <c r="F270" s="182"/>
      <c r="G270" s="182"/>
      <c r="H270" s="182"/>
      <c r="I270" s="182"/>
      <c r="J270" s="182"/>
      <c r="K270" s="182"/>
      <c r="L270" s="182"/>
      <c r="M270" s="182" t="s">
        <v>731</v>
      </c>
      <c r="N270" s="182" t="str">
        <f>A270</f>
        <v>设备管理岗</v>
      </c>
      <c r="O270" s="182"/>
      <c r="P270" s="182"/>
      <c r="Q270" s="182"/>
      <c r="R270" s="182"/>
      <c r="S270" s="182"/>
      <c r="T270" s="182"/>
      <c r="U270" s="182"/>
      <c r="V270" s="182"/>
      <c r="W270" s="182"/>
      <c r="X270" s="182"/>
      <c r="Y270" s="182"/>
      <c r="Z270" s="182" t="s">
        <v>732</v>
      </c>
      <c r="AA270" s="182" t="str">
        <f>N270</f>
        <v>设备管理岗</v>
      </c>
      <c r="AB270" s="182"/>
      <c r="AC270" s="182"/>
      <c r="AD270" s="182"/>
      <c r="AE270" s="182"/>
      <c r="AF270" s="182"/>
      <c r="AG270" s="182"/>
      <c r="AH270" s="182"/>
      <c r="AI270" s="182"/>
      <c r="AJ270" s="182"/>
      <c r="AK270" s="182"/>
      <c r="AL270" s="182"/>
      <c r="AM270" s="198" t="s">
        <v>733</v>
      </c>
    </row>
    <row r="271" ht="25" customHeight="1" spans="1:39">
      <c r="A271" s="183" t="s">
        <v>49</v>
      </c>
      <c r="B271" s="184"/>
      <c r="C271" s="184" t="s">
        <v>50</v>
      </c>
      <c r="D271" s="184"/>
      <c r="E271" s="184" t="s">
        <v>51</v>
      </c>
      <c r="F271" s="184"/>
      <c r="G271" s="184"/>
      <c r="H271" s="184"/>
      <c r="I271" s="184" t="s">
        <v>52</v>
      </c>
      <c r="J271" s="184"/>
      <c r="K271" s="184"/>
      <c r="L271" s="184"/>
      <c r="M271" s="184" t="s">
        <v>53</v>
      </c>
      <c r="N271" s="184" t="s">
        <v>49</v>
      </c>
      <c r="O271" s="184"/>
      <c r="P271" s="184" t="s">
        <v>50</v>
      </c>
      <c r="Q271" s="184"/>
      <c r="R271" s="184" t="s">
        <v>51</v>
      </c>
      <c r="S271" s="184"/>
      <c r="T271" s="184"/>
      <c r="U271" s="184"/>
      <c r="V271" s="184" t="s">
        <v>52</v>
      </c>
      <c r="W271" s="184"/>
      <c r="X271" s="184"/>
      <c r="Y271" s="184"/>
      <c r="Z271" s="184" t="s">
        <v>53</v>
      </c>
      <c r="AA271" s="184" t="s">
        <v>49</v>
      </c>
      <c r="AB271" s="184"/>
      <c r="AC271" s="184" t="s">
        <v>50</v>
      </c>
      <c r="AD271" s="184"/>
      <c r="AE271" s="184" t="s">
        <v>51</v>
      </c>
      <c r="AF271" s="184"/>
      <c r="AG271" s="184"/>
      <c r="AH271" s="184"/>
      <c r="AI271" s="184" t="s">
        <v>52</v>
      </c>
      <c r="AJ271" s="184"/>
      <c r="AK271" s="184"/>
      <c r="AL271" s="184"/>
      <c r="AM271" s="199" t="s">
        <v>53</v>
      </c>
    </row>
    <row r="272" ht="25" customHeight="1" spans="1:39">
      <c r="A272" s="183"/>
      <c r="B272" s="184"/>
      <c r="C272" s="184"/>
      <c r="D272" s="184"/>
      <c r="E272" s="184" t="s">
        <v>55</v>
      </c>
      <c r="F272" s="184"/>
      <c r="G272" s="184" t="s">
        <v>56</v>
      </c>
      <c r="H272" s="184"/>
      <c r="I272" s="184" t="s">
        <v>55</v>
      </c>
      <c r="J272" s="184"/>
      <c r="K272" s="184" t="s">
        <v>56</v>
      </c>
      <c r="L272" s="184"/>
      <c r="M272" s="184"/>
      <c r="N272" s="184"/>
      <c r="O272" s="184"/>
      <c r="P272" s="184"/>
      <c r="Q272" s="184"/>
      <c r="R272" s="184" t="s">
        <v>55</v>
      </c>
      <c r="S272" s="184"/>
      <c r="T272" s="184" t="s">
        <v>56</v>
      </c>
      <c r="U272" s="184"/>
      <c r="V272" s="184" t="s">
        <v>55</v>
      </c>
      <c r="W272" s="184"/>
      <c r="X272" s="184" t="s">
        <v>56</v>
      </c>
      <c r="Y272" s="184"/>
      <c r="Z272" s="184"/>
      <c r="AA272" s="184"/>
      <c r="AB272" s="184"/>
      <c r="AC272" s="184"/>
      <c r="AD272" s="184"/>
      <c r="AE272" s="184" t="s">
        <v>55</v>
      </c>
      <c r="AF272" s="184"/>
      <c r="AG272" s="184" t="s">
        <v>56</v>
      </c>
      <c r="AH272" s="184"/>
      <c r="AI272" s="184" t="s">
        <v>55</v>
      </c>
      <c r="AJ272" s="184"/>
      <c r="AK272" s="184" t="s">
        <v>56</v>
      </c>
      <c r="AL272" s="184"/>
      <c r="AM272" s="199"/>
    </row>
    <row r="273" ht="25" customHeight="1" spans="1:39">
      <c r="A273" s="183" t="s">
        <v>59</v>
      </c>
      <c r="B273" s="184" t="s">
        <v>58</v>
      </c>
      <c r="C273" s="184" t="s">
        <v>59</v>
      </c>
      <c r="D273" s="184" t="s">
        <v>58</v>
      </c>
      <c r="E273" s="184" t="s">
        <v>59</v>
      </c>
      <c r="F273" s="184" t="s">
        <v>58</v>
      </c>
      <c r="G273" s="184" t="s">
        <v>56</v>
      </c>
      <c r="H273" s="184" t="s">
        <v>60</v>
      </c>
      <c r="I273" s="184" t="s">
        <v>59</v>
      </c>
      <c r="J273" s="184" t="s">
        <v>58</v>
      </c>
      <c r="K273" s="184" t="s">
        <v>56</v>
      </c>
      <c r="L273" s="184" t="s">
        <v>60</v>
      </c>
      <c r="M273" s="184"/>
      <c r="N273" s="184" t="s">
        <v>59</v>
      </c>
      <c r="O273" s="184" t="s">
        <v>58</v>
      </c>
      <c r="P273" s="184" t="s">
        <v>59</v>
      </c>
      <c r="Q273" s="184" t="s">
        <v>58</v>
      </c>
      <c r="R273" s="184" t="s">
        <v>59</v>
      </c>
      <c r="S273" s="184" t="s">
        <v>58</v>
      </c>
      <c r="T273" s="184" t="s">
        <v>56</v>
      </c>
      <c r="U273" s="184" t="s">
        <v>60</v>
      </c>
      <c r="V273" s="184" t="s">
        <v>59</v>
      </c>
      <c r="W273" s="184" t="s">
        <v>58</v>
      </c>
      <c r="X273" s="184" t="s">
        <v>56</v>
      </c>
      <c r="Y273" s="184" t="s">
        <v>60</v>
      </c>
      <c r="Z273" s="184"/>
      <c r="AA273" s="184" t="s">
        <v>59</v>
      </c>
      <c r="AB273" s="184" t="s">
        <v>58</v>
      </c>
      <c r="AC273" s="184" t="s">
        <v>59</v>
      </c>
      <c r="AD273" s="184" t="s">
        <v>58</v>
      </c>
      <c r="AE273" s="184" t="s">
        <v>59</v>
      </c>
      <c r="AF273" s="184" t="s">
        <v>58</v>
      </c>
      <c r="AG273" s="184" t="s">
        <v>56</v>
      </c>
      <c r="AH273" s="184" t="s">
        <v>60</v>
      </c>
      <c r="AI273" s="184" t="s">
        <v>59</v>
      </c>
      <c r="AJ273" s="184" t="s">
        <v>58</v>
      </c>
      <c r="AK273" s="184" t="s">
        <v>56</v>
      </c>
      <c r="AL273" s="184" t="s">
        <v>60</v>
      </c>
      <c r="AM273" s="199"/>
    </row>
    <row r="274" ht="25" customHeight="1" spans="1:39">
      <c r="A274" s="202" t="str">
        <f>Q6</f>
        <v>设备管理岗</v>
      </c>
      <c r="B274" s="187" t="str">
        <f>M270</f>
        <v>S1H</v>
      </c>
      <c r="C274" s="201" t="s">
        <v>719</v>
      </c>
      <c r="D274" s="187" t="s">
        <v>734</v>
      </c>
      <c r="E274" s="187" t="s">
        <v>224</v>
      </c>
      <c r="F274" s="187" t="s">
        <v>735</v>
      </c>
      <c r="G274" s="187" t="s">
        <v>9</v>
      </c>
      <c r="H274" s="187" t="str">
        <f>F75</f>
        <v>S1A416</v>
      </c>
      <c r="I274" s="187"/>
      <c r="J274" s="187"/>
      <c r="K274" s="187"/>
      <c r="L274" s="187"/>
      <c r="M274" s="187"/>
      <c r="N274" s="186" t="str">
        <f>N270</f>
        <v>设备管理岗</v>
      </c>
      <c r="O274" s="186" t="str">
        <f>Z270</f>
        <v>S2H</v>
      </c>
      <c r="P274" s="186" t="s">
        <v>719</v>
      </c>
      <c r="Q274" s="186" t="s">
        <v>736</v>
      </c>
      <c r="R274" s="186" t="s">
        <v>737</v>
      </c>
      <c r="S274" s="186" t="s">
        <v>738</v>
      </c>
      <c r="T274" s="186" t="str">
        <f>Q6</f>
        <v>设备管理岗</v>
      </c>
      <c r="U274" s="186" t="str">
        <f>S261</f>
        <v>S2D411</v>
      </c>
      <c r="V274" s="187"/>
      <c r="W274" s="187"/>
      <c r="X274" s="187"/>
      <c r="Y274" s="187"/>
      <c r="Z274" s="187"/>
      <c r="AA274" s="187"/>
      <c r="AB274" s="187"/>
      <c r="AC274" s="187"/>
      <c r="AD274" s="187"/>
      <c r="AE274" s="187"/>
      <c r="AF274" s="187"/>
      <c r="AG274" s="187"/>
      <c r="AH274" s="187"/>
      <c r="AI274" s="187"/>
      <c r="AJ274" s="187"/>
      <c r="AK274" s="187"/>
      <c r="AL274" s="187"/>
      <c r="AM274" s="206"/>
    </row>
    <row r="275" ht="25" customHeight="1" spans="1:39">
      <c r="A275" s="202"/>
      <c r="B275" s="187"/>
      <c r="C275" s="201"/>
      <c r="D275" s="187"/>
      <c r="E275" s="187" t="s">
        <v>739</v>
      </c>
      <c r="F275" s="187" t="s">
        <v>740</v>
      </c>
      <c r="G275" s="187" t="str">
        <f>Q6</f>
        <v>设备管理岗</v>
      </c>
      <c r="H275" s="187" t="str">
        <f>S41</f>
        <v>S2A320</v>
      </c>
      <c r="I275" s="187"/>
      <c r="J275" s="187"/>
      <c r="K275" s="187"/>
      <c r="L275" s="187"/>
      <c r="M275" s="187"/>
      <c r="N275" s="186"/>
      <c r="O275" s="186"/>
      <c r="P275" s="186"/>
      <c r="Q275" s="186"/>
      <c r="R275" s="186"/>
      <c r="S275" s="186"/>
      <c r="T275" s="186" t="str">
        <f>I6</f>
        <v>生产调度岗</v>
      </c>
      <c r="U275" s="186"/>
      <c r="V275" s="187"/>
      <c r="W275" s="187"/>
      <c r="X275" s="187"/>
      <c r="Y275" s="187"/>
      <c r="Z275" s="187"/>
      <c r="AA275" s="187"/>
      <c r="AB275" s="187"/>
      <c r="AC275" s="187"/>
      <c r="AD275" s="187"/>
      <c r="AE275" s="187"/>
      <c r="AF275" s="187"/>
      <c r="AG275" s="187"/>
      <c r="AH275" s="187"/>
      <c r="AI275" s="187"/>
      <c r="AJ275" s="187"/>
      <c r="AK275" s="187"/>
      <c r="AL275" s="187"/>
      <c r="AM275" s="206"/>
    </row>
    <row r="276" ht="25" customHeight="1" spans="1:39">
      <c r="A276" s="202"/>
      <c r="B276" s="187"/>
      <c r="C276" s="201"/>
      <c r="D276" s="187"/>
      <c r="E276" s="187"/>
      <c r="F276" s="187"/>
      <c r="G276" s="187" t="str">
        <f>S6</f>
        <v>计划合同岗</v>
      </c>
      <c r="H276" s="187" t="str">
        <f>T6</f>
        <v>I</v>
      </c>
      <c r="I276" s="187"/>
      <c r="J276" s="187"/>
      <c r="K276" s="187"/>
      <c r="L276" s="187"/>
      <c r="M276" s="187"/>
      <c r="N276" s="186"/>
      <c r="O276" s="186"/>
      <c r="P276" s="186"/>
      <c r="Q276" s="186"/>
      <c r="R276" s="186" t="s">
        <v>741</v>
      </c>
      <c r="S276" s="186" t="s">
        <v>742</v>
      </c>
      <c r="T276" s="186" t="str">
        <f>Q6</f>
        <v>设备管理岗</v>
      </c>
      <c r="U276" s="186" t="str">
        <f>R6</f>
        <v>H</v>
      </c>
      <c r="V276" s="187"/>
      <c r="W276" s="187"/>
      <c r="X276" s="187"/>
      <c r="Y276" s="187"/>
      <c r="Z276" s="187"/>
      <c r="AA276" s="187"/>
      <c r="AB276" s="187"/>
      <c r="AC276" s="187"/>
      <c r="AD276" s="187"/>
      <c r="AE276" s="187"/>
      <c r="AF276" s="187"/>
      <c r="AG276" s="187"/>
      <c r="AH276" s="187"/>
      <c r="AI276" s="187"/>
      <c r="AJ276" s="187"/>
      <c r="AK276" s="187"/>
      <c r="AL276" s="187"/>
      <c r="AM276" s="206"/>
    </row>
    <row r="277" ht="25" customHeight="1" spans="1:39">
      <c r="A277" s="202"/>
      <c r="B277" s="187"/>
      <c r="C277" s="201"/>
      <c r="D277" s="187"/>
      <c r="E277" s="186" t="s">
        <v>721</v>
      </c>
      <c r="F277" s="187" t="s">
        <v>743</v>
      </c>
      <c r="G277" s="186" t="s">
        <v>17</v>
      </c>
      <c r="H277" s="187" t="str">
        <f>R6</f>
        <v>H</v>
      </c>
      <c r="I277" s="187"/>
      <c r="J277" s="187"/>
      <c r="K277" s="187"/>
      <c r="L277" s="187"/>
      <c r="M277" s="187"/>
      <c r="N277" s="186"/>
      <c r="O277" s="186"/>
      <c r="P277" s="186"/>
      <c r="Q277" s="186"/>
      <c r="R277" s="186" t="s">
        <v>744</v>
      </c>
      <c r="S277" s="186" t="s">
        <v>745</v>
      </c>
      <c r="T277" s="186" t="str">
        <f>Q6</f>
        <v>设备管理岗</v>
      </c>
      <c r="U277" s="186" t="str">
        <f>R6</f>
        <v>H</v>
      </c>
      <c r="V277" s="187"/>
      <c r="W277" s="187"/>
      <c r="X277" s="187"/>
      <c r="Y277" s="187"/>
      <c r="Z277" s="187"/>
      <c r="AA277" s="187"/>
      <c r="AB277" s="187"/>
      <c r="AC277" s="187"/>
      <c r="AD277" s="187"/>
      <c r="AE277" s="187"/>
      <c r="AF277" s="187"/>
      <c r="AG277" s="187"/>
      <c r="AH277" s="187"/>
      <c r="AI277" s="187"/>
      <c r="AJ277" s="187"/>
      <c r="AK277" s="187"/>
      <c r="AL277" s="187"/>
      <c r="AM277" s="206"/>
    </row>
    <row r="278" ht="25" customHeight="1" spans="1:39">
      <c r="A278" s="218"/>
      <c r="B278" s="211"/>
      <c r="C278" s="211"/>
      <c r="D278" s="211"/>
      <c r="E278" s="187"/>
      <c r="F278" s="187"/>
      <c r="G278" s="187"/>
      <c r="H278" s="187"/>
      <c r="I278" s="211"/>
      <c r="J278" s="211"/>
      <c r="K278" s="211"/>
      <c r="L278" s="211"/>
      <c r="M278" s="187"/>
      <c r="N278" s="186"/>
      <c r="O278" s="186"/>
      <c r="P278" s="186" t="s">
        <v>746</v>
      </c>
      <c r="Q278" s="186" t="s">
        <v>747</v>
      </c>
      <c r="R278" s="186" t="s">
        <v>748</v>
      </c>
      <c r="S278" s="186" t="s">
        <v>749</v>
      </c>
      <c r="T278" s="186" t="s">
        <v>17</v>
      </c>
      <c r="U278" s="186" t="str">
        <f>S26</f>
        <v>S2A213</v>
      </c>
      <c r="V278" s="187"/>
      <c r="W278" s="187"/>
      <c r="X278" s="187"/>
      <c r="Y278" s="187"/>
      <c r="Z278" s="187"/>
      <c r="AA278" s="211"/>
      <c r="AB278" s="211"/>
      <c r="AC278" s="211"/>
      <c r="AD278" s="211"/>
      <c r="AE278" s="187"/>
      <c r="AF278" s="187"/>
      <c r="AG278" s="187"/>
      <c r="AH278" s="187"/>
      <c r="AI278" s="187"/>
      <c r="AJ278" s="187"/>
      <c r="AK278" s="187"/>
      <c r="AL278" s="187"/>
      <c r="AM278" s="206"/>
    </row>
    <row r="279" ht="25" customHeight="1" spans="1:39">
      <c r="A279" s="218"/>
      <c r="B279" s="211"/>
      <c r="C279" s="211"/>
      <c r="D279" s="211"/>
      <c r="E279" s="187"/>
      <c r="F279" s="187"/>
      <c r="G279" s="187"/>
      <c r="H279" s="187"/>
      <c r="I279" s="211"/>
      <c r="J279" s="211"/>
      <c r="K279" s="211"/>
      <c r="L279" s="211"/>
      <c r="M279" s="187"/>
      <c r="N279" s="186"/>
      <c r="O279" s="186"/>
      <c r="P279" s="186"/>
      <c r="Q279" s="186"/>
      <c r="R279" s="186" t="s">
        <v>746</v>
      </c>
      <c r="S279" s="186" t="s">
        <v>750</v>
      </c>
      <c r="T279" s="186" t="str">
        <f>Q6</f>
        <v>设备管理岗</v>
      </c>
      <c r="U279" s="186" t="str">
        <f>S274</f>
        <v>S2H111</v>
      </c>
      <c r="V279" s="187"/>
      <c r="W279" s="187"/>
      <c r="X279" s="187"/>
      <c r="Y279" s="187"/>
      <c r="Z279" s="187"/>
      <c r="AA279" s="211"/>
      <c r="AB279" s="211"/>
      <c r="AC279" s="211"/>
      <c r="AD279" s="211"/>
      <c r="AE279" s="187"/>
      <c r="AF279" s="187"/>
      <c r="AG279" s="187"/>
      <c r="AH279" s="187"/>
      <c r="AI279" s="187"/>
      <c r="AJ279" s="187"/>
      <c r="AK279" s="187"/>
      <c r="AL279" s="187"/>
      <c r="AM279" s="206"/>
    </row>
    <row r="280" ht="25" customHeight="1" spans="1:39">
      <c r="A280" s="218"/>
      <c r="B280" s="211"/>
      <c r="C280" s="211"/>
      <c r="D280" s="211"/>
      <c r="E280" s="187"/>
      <c r="F280" s="187"/>
      <c r="G280" s="187"/>
      <c r="H280" s="187"/>
      <c r="I280" s="211"/>
      <c r="J280" s="211"/>
      <c r="K280" s="211"/>
      <c r="L280" s="211"/>
      <c r="M280" s="187"/>
      <c r="N280" s="186"/>
      <c r="O280" s="186"/>
      <c r="P280" s="186"/>
      <c r="Q280" s="186"/>
      <c r="R280" s="186" t="s">
        <v>751</v>
      </c>
      <c r="S280" s="186" t="s">
        <v>752</v>
      </c>
      <c r="T280" s="186" t="s">
        <v>17</v>
      </c>
      <c r="U280" s="186" t="str">
        <f>R6</f>
        <v>H</v>
      </c>
      <c r="V280" s="187"/>
      <c r="W280" s="187"/>
      <c r="X280" s="187"/>
      <c r="Y280" s="187"/>
      <c r="Z280" s="187"/>
      <c r="AA280" s="211"/>
      <c r="AB280" s="211"/>
      <c r="AC280" s="211"/>
      <c r="AD280" s="211"/>
      <c r="AE280" s="187"/>
      <c r="AF280" s="187"/>
      <c r="AG280" s="187"/>
      <c r="AH280" s="187"/>
      <c r="AI280" s="187"/>
      <c r="AJ280" s="187"/>
      <c r="AK280" s="187"/>
      <c r="AL280" s="187"/>
      <c r="AM280" s="206"/>
    </row>
    <row r="281" ht="25" customHeight="1" spans="1:39">
      <c r="A281" s="218"/>
      <c r="B281" s="211"/>
      <c r="C281" s="211"/>
      <c r="D281" s="211"/>
      <c r="E281" s="187"/>
      <c r="F281" s="187"/>
      <c r="G281" s="187"/>
      <c r="H281" s="187"/>
      <c r="I281" s="211"/>
      <c r="J281" s="211"/>
      <c r="K281" s="211"/>
      <c r="L281" s="211"/>
      <c r="M281" s="187"/>
      <c r="N281" s="186"/>
      <c r="O281" s="186"/>
      <c r="P281" s="186"/>
      <c r="Q281" s="186"/>
      <c r="R281" s="186" t="s">
        <v>753</v>
      </c>
      <c r="S281" s="186" t="s">
        <v>754</v>
      </c>
      <c r="T281" s="186" t="s">
        <v>19</v>
      </c>
      <c r="U281" s="186" t="str">
        <f>F275</f>
        <v>S1H112</v>
      </c>
      <c r="V281" s="187"/>
      <c r="W281" s="187"/>
      <c r="X281" s="187"/>
      <c r="Y281" s="187"/>
      <c r="Z281" s="187"/>
      <c r="AA281" s="211"/>
      <c r="AB281" s="211"/>
      <c r="AC281" s="211"/>
      <c r="AD281" s="211"/>
      <c r="AE281" s="187"/>
      <c r="AF281" s="187"/>
      <c r="AG281" s="187"/>
      <c r="AH281" s="187"/>
      <c r="AI281" s="187"/>
      <c r="AJ281" s="187"/>
      <c r="AK281" s="187"/>
      <c r="AL281" s="187"/>
      <c r="AM281" s="206"/>
    </row>
    <row r="282" ht="25" customHeight="1" spans="1:39">
      <c r="A282" s="218"/>
      <c r="B282" s="211"/>
      <c r="C282" s="211"/>
      <c r="D282" s="211"/>
      <c r="E282" s="187"/>
      <c r="F282" s="187"/>
      <c r="G282" s="187"/>
      <c r="H282" s="187"/>
      <c r="I282" s="211"/>
      <c r="J282" s="211"/>
      <c r="K282" s="211"/>
      <c r="L282" s="211"/>
      <c r="M282" s="187"/>
      <c r="N282" s="186"/>
      <c r="O282" s="186"/>
      <c r="P282" s="186"/>
      <c r="Q282" s="186"/>
      <c r="R282" s="186" t="s">
        <v>755</v>
      </c>
      <c r="S282" s="186" t="s">
        <v>756</v>
      </c>
      <c r="T282" s="186" t="s">
        <v>17</v>
      </c>
      <c r="U282" s="186" t="str">
        <f>F275</f>
        <v>S1H112</v>
      </c>
      <c r="V282" s="187"/>
      <c r="W282" s="187"/>
      <c r="X282" s="187"/>
      <c r="Y282" s="187"/>
      <c r="Z282" s="187"/>
      <c r="AA282" s="211"/>
      <c r="AB282" s="211"/>
      <c r="AC282" s="211"/>
      <c r="AD282" s="211"/>
      <c r="AE282" s="187"/>
      <c r="AF282" s="187"/>
      <c r="AG282" s="187"/>
      <c r="AH282" s="187"/>
      <c r="AI282" s="187"/>
      <c r="AJ282" s="187"/>
      <c r="AK282" s="187"/>
      <c r="AL282" s="187"/>
      <c r="AM282" s="206"/>
    </row>
    <row r="283" ht="25" customHeight="1" spans="1:39">
      <c r="A283" s="218"/>
      <c r="B283" s="211"/>
      <c r="C283" s="211"/>
      <c r="D283" s="211"/>
      <c r="E283" s="187"/>
      <c r="F283" s="187"/>
      <c r="G283" s="187"/>
      <c r="H283" s="187"/>
      <c r="I283" s="211"/>
      <c r="J283" s="211"/>
      <c r="K283" s="211"/>
      <c r="L283" s="211"/>
      <c r="M283" s="187"/>
      <c r="N283" s="186"/>
      <c r="O283" s="186"/>
      <c r="P283" s="186"/>
      <c r="Q283" s="186"/>
      <c r="R283" s="186" t="s">
        <v>757</v>
      </c>
      <c r="S283" s="186" t="s">
        <v>758</v>
      </c>
      <c r="T283" s="186" t="s">
        <v>17</v>
      </c>
      <c r="U283" s="186" t="str">
        <f>S276</f>
        <v>S2H112</v>
      </c>
      <c r="V283" s="187"/>
      <c r="W283" s="187"/>
      <c r="X283" s="187"/>
      <c r="Y283" s="187"/>
      <c r="Z283" s="187"/>
      <c r="AA283" s="211"/>
      <c r="AB283" s="211"/>
      <c r="AC283" s="211"/>
      <c r="AD283" s="211"/>
      <c r="AE283" s="187"/>
      <c r="AF283" s="187"/>
      <c r="AG283" s="187"/>
      <c r="AH283" s="187"/>
      <c r="AI283" s="187"/>
      <c r="AJ283" s="187"/>
      <c r="AK283" s="187"/>
      <c r="AL283" s="187"/>
      <c r="AM283" s="206"/>
    </row>
    <row r="284" ht="25" customHeight="1" spans="1:39">
      <c r="A284" s="218"/>
      <c r="B284" s="211"/>
      <c r="C284" s="211"/>
      <c r="D284" s="211"/>
      <c r="E284" s="187"/>
      <c r="F284" s="187"/>
      <c r="G284" s="187"/>
      <c r="H284" s="187"/>
      <c r="I284" s="211"/>
      <c r="J284" s="211"/>
      <c r="K284" s="211"/>
      <c r="L284" s="211"/>
      <c r="M284" s="187"/>
      <c r="N284" s="186"/>
      <c r="O284" s="186"/>
      <c r="P284" s="186" t="s">
        <v>759</v>
      </c>
      <c r="Q284" s="186" t="s">
        <v>760</v>
      </c>
      <c r="R284" s="186" t="s">
        <v>761</v>
      </c>
      <c r="S284" s="186" t="s">
        <v>762</v>
      </c>
      <c r="T284" s="186" t="s">
        <v>17</v>
      </c>
      <c r="U284" s="186" t="str">
        <f>R6</f>
        <v>H</v>
      </c>
      <c r="V284" s="187"/>
      <c r="W284" s="187"/>
      <c r="X284" s="187"/>
      <c r="Y284" s="187"/>
      <c r="Z284" s="187"/>
      <c r="AA284" s="211"/>
      <c r="AB284" s="211"/>
      <c r="AC284" s="211"/>
      <c r="AD284" s="211"/>
      <c r="AE284" s="187"/>
      <c r="AF284" s="187"/>
      <c r="AG284" s="187"/>
      <c r="AH284" s="187"/>
      <c r="AI284" s="187"/>
      <c r="AJ284" s="187"/>
      <c r="AK284" s="187"/>
      <c r="AL284" s="187"/>
      <c r="AM284" s="206"/>
    </row>
    <row r="285" ht="25" customHeight="1" spans="1:39">
      <c r="A285" s="218"/>
      <c r="B285" s="211"/>
      <c r="C285" s="211"/>
      <c r="D285" s="211"/>
      <c r="E285" s="187"/>
      <c r="F285" s="187"/>
      <c r="G285" s="187"/>
      <c r="H285" s="187"/>
      <c r="I285" s="211"/>
      <c r="J285" s="211"/>
      <c r="K285" s="211"/>
      <c r="L285" s="211"/>
      <c r="M285" s="187"/>
      <c r="N285" s="186"/>
      <c r="O285" s="186"/>
      <c r="P285" s="186"/>
      <c r="Q285" s="186"/>
      <c r="R285" s="186" t="s">
        <v>763</v>
      </c>
      <c r="S285" s="186" t="s">
        <v>764</v>
      </c>
      <c r="T285" s="186" t="str">
        <f>Q6</f>
        <v>设备管理岗</v>
      </c>
      <c r="U285" s="186" t="str">
        <f>Q274</f>
        <v>S2H1</v>
      </c>
      <c r="V285" s="187"/>
      <c r="W285" s="187"/>
      <c r="X285" s="187"/>
      <c r="Y285" s="187"/>
      <c r="Z285" s="187"/>
      <c r="AA285" s="211"/>
      <c r="AB285" s="211"/>
      <c r="AC285" s="211"/>
      <c r="AD285" s="211"/>
      <c r="AE285" s="187"/>
      <c r="AF285" s="187"/>
      <c r="AG285" s="187"/>
      <c r="AH285" s="187"/>
      <c r="AI285" s="187"/>
      <c r="AJ285" s="187"/>
      <c r="AK285" s="187"/>
      <c r="AL285" s="187"/>
      <c r="AM285" s="206"/>
    </row>
    <row r="286" ht="25" customHeight="1" spans="1:39">
      <c r="A286" s="218"/>
      <c r="B286" s="211"/>
      <c r="C286" s="211"/>
      <c r="D286" s="211"/>
      <c r="E286" s="187"/>
      <c r="F286" s="187"/>
      <c r="G286" s="187"/>
      <c r="H286" s="187"/>
      <c r="I286" s="211"/>
      <c r="J286" s="211"/>
      <c r="K286" s="211"/>
      <c r="L286" s="211"/>
      <c r="M286" s="187"/>
      <c r="N286" s="186"/>
      <c r="O286" s="186"/>
      <c r="P286" s="186"/>
      <c r="Q286" s="186"/>
      <c r="R286" s="186" t="s">
        <v>765</v>
      </c>
      <c r="S286" s="186" t="s">
        <v>766</v>
      </c>
      <c r="T286" s="186" t="s">
        <v>19</v>
      </c>
      <c r="U286" s="186" t="str">
        <f>F275</f>
        <v>S1H112</v>
      </c>
      <c r="V286" s="187"/>
      <c r="W286" s="187"/>
      <c r="X286" s="187"/>
      <c r="Y286" s="187"/>
      <c r="Z286" s="187"/>
      <c r="AA286" s="211"/>
      <c r="AB286" s="211"/>
      <c r="AC286" s="211"/>
      <c r="AD286" s="211"/>
      <c r="AE286" s="187"/>
      <c r="AF286" s="187"/>
      <c r="AG286" s="187"/>
      <c r="AH286" s="187"/>
      <c r="AI286" s="187"/>
      <c r="AJ286" s="187"/>
      <c r="AK286" s="187"/>
      <c r="AL286" s="187"/>
      <c r="AM286" s="206"/>
    </row>
    <row r="287" ht="25" customHeight="1" spans="1:39">
      <c r="A287" s="218"/>
      <c r="B287" s="211"/>
      <c r="C287" s="211"/>
      <c r="D287" s="211"/>
      <c r="E287" s="187"/>
      <c r="F287" s="187"/>
      <c r="G287" s="187"/>
      <c r="H287" s="187"/>
      <c r="I287" s="211"/>
      <c r="J287" s="211"/>
      <c r="K287" s="211"/>
      <c r="L287" s="211"/>
      <c r="M287" s="187"/>
      <c r="N287" s="186"/>
      <c r="O287" s="186"/>
      <c r="P287" s="186"/>
      <c r="Q287" s="186"/>
      <c r="R287" s="186" t="s">
        <v>767</v>
      </c>
      <c r="S287" s="186" t="s">
        <v>768</v>
      </c>
      <c r="T287" s="186" t="s">
        <v>17</v>
      </c>
      <c r="U287" s="186" t="str">
        <f>R6</f>
        <v>H</v>
      </c>
      <c r="V287" s="187"/>
      <c r="W287" s="187"/>
      <c r="X287" s="187"/>
      <c r="Y287" s="187"/>
      <c r="Z287" s="187"/>
      <c r="AA287" s="211"/>
      <c r="AB287" s="211"/>
      <c r="AC287" s="211"/>
      <c r="AD287" s="211"/>
      <c r="AE287" s="187"/>
      <c r="AF287" s="187"/>
      <c r="AG287" s="187"/>
      <c r="AH287" s="187"/>
      <c r="AI287" s="187"/>
      <c r="AJ287" s="187"/>
      <c r="AK287" s="187"/>
      <c r="AL287" s="187"/>
      <c r="AM287" s="206"/>
    </row>
    <row r="288" ht="25" customHeight="1" spans="1:39">
      <c r="A288" s="218"/>
      <c r="B288" s="211"/>
      <c r="C288" s="211"/>
      <c r="D288" s="211"/>
      <c r="E288" s="187"/>
      <c r="F288" s="187"/>
      <c r="G288" s="187"/>
      <c r="H288" s="187"/>
      <c r="I288" s="211"/>
      <c r="J288" s="211"/>
      <c r="K288" s="211"/>
      <c r="L288" s="211"/>
      <c r="M288" s="187"/>
      <c r="N288" s="186"/>
      <c r="O288" s="186"/>
      <c r="P288" s="186" t="s">
        <v>769</v>
      </c>
      <c r="Q288" s="186" t="s">
        <v>770</v>
      </c>
      <c r="R288" s="186" t="s">
        <v>771</v>
      </c>
      <c r="S288" s="186" t="s">
        <v>772</v>
      </c>
      <c r="T288" s="186" t="str">
        <f>C6</f>
        <v>施工技术管理岗</v>
      </c>
      <c r="U288" s="186" t="str">
        <f>F84</f>
        <v>S1A423</v>
      </c>
      <c r="V288" s="187"/>
      <c r="W288" s="187"/>
      <c r="X288" s="187"/>
      <c r="Y288" s="187"/>
      <c r="Z288" s="187"/>
      <c r="AA288" s="211"/>
      <c r="AB288" s="211"/>
      <c r="AC288" s="211"/>
      <c r="AD288" s="211"/>
      <c r="AE288" s="187"/>
      <c r="AF288" s="187"/>
      <c r="AG288" s="187"/>
      <c r="AH288" s="187"/>
      <c r="AI288" s="187"/>
      <c r="AJ288" s="187"/>
      <c r="AK288" s="187"/>
      <c r="AL288" s="187"/>
      <c r="AM288" s="206"/>
    </row>
    <row r="289" ht="25" customHeight="1" spans="1:39">
      <c r="A289" s="218"/>
      <c r="B289" s="211"/>
      <c r="C289" s="211"/>
      <c r="D289" s="211"/>
      <c r="E289" s="187"/>
      <c r="F289" s="187"/>
      <c r="G289" s="187"/>
      <c r="H289" s="187"/>
      <c r="I289" s="211"/>
      <c r="J289" s="211"/>
      <c r="K289" s="211"/>
      <c r="L289" s="211"/>
      <c r="M289" s="187"/>
      <c r="N289" s="186"/>
      <c r="O289" s="186"/>
      <c r="P289" s="186"/>
      <c r="Q289" s="186"/>
      <c r="R289" s="186" t="s">
        <v>773</v>
      </c>
      <c r="S289" s="186" t="s">
        <v>774</v>
      </c>
      <c r="T289" s="186" t="s">
        <v>17</v>
      </c>
      <c r="U289" s="186" t="str">
        <f>D64</f>
        <v>S1A4</v>
      </c>
      <c r="V289" s="187"/>
      <c r="W289" s="187"/>
      <c r="X289" s="187"/>
      <c r="Y289" s="187"/>
      <c r="Z289" s="187"/>
      <c r="AA289" s="211"/>
      <c r="AB289" s="211"/>
      <c r="AC289" s="211"/>
      <c r="AD289" s="211"/>
      <c r="AE289" s="187"/>
      <c r="AF289" s="187"/>
      <c r="AG289" s="187"/>
      <c r="AH289" s="187"/>
      <c r="AI289" s="187"/>
      <c r="AJ289" s="187"/>
      <c r="AK289" s="187"/>
      <c r="AL289" s="187"/>
      <c r="AM289" s="206"/>
    </row>
    <row r="290" ht="25" customHeight="1" spans="1:39">
      <c r="A290" s="218"/>
      <c r="B290" s="211"/>
      <c r="C290" s="211"/>
      <c r="D290" s="211"/>
      <c r="E290" s="187"/>
      <c r="F290" s="187"/>
      <c r="G290" s="187"/>
      <c r="H290" s="187"/>
      <c r="I290" s="211"/>
      <c r="J290" s="211"/>
      <c r="K290" s="211"/>
      <c r="L290" s="211"/>
      <c r="M290" s="187"/>
      <c r="N290" s="186"/>
      <c r="O290" s="186"/>
      <c r="P290" s="186"/>
      <c r="Q290" s="186"/>
      <c r="R290" s="186" t="s">
        <v>775</v>
      </c>
      <c r="S290" s="186" t="s">
        <v>776</v>
      </c>
      <c r="T290" s="186" t="s">
        <v>17</v>
      </c>
      <c r="U290" s="186" t="str">
        <f>R6</f>
        <v>H</v>
      </c>
      <c r="V290" s="187"/>
      <c r="W290" s="187"/>
      <c r="X290" s="187"/>
      <c r="Y290" s="187"/>
      <c r="Z290" s="187"/>
      <c r="AA290" s="211"/>
      <c r="AB290" s="211"/>
      <c r="AC290" s="211"/>
      <c r="AD290" s="211"/>
      <c r="AE290" s="187"/>
      <c r="AF290" s="187"/>
      <c r="AG290" s="187"/>
      <c r="AH290" s="187"/>
      <c r="AI290" s="187"/>
      <c r="AJ290" s="187"/>
      <c r="AK290" s="187"/>
      <c r="AL290" s="187"/>
      <c r="AM290" s="206"/>
    </row>
    <row r="291" ht="25" customHeight="1" spans="1:39">
      <c r="A291" s="218"/>
      <c r="B291" s="211"/>
      <c r="C291" s="211"/>
      <c r="D291" s="211"/>
      <c r="E291" s="187"/>
      <c r="F291" s="187"/>
      <c r="G291" s="187"/>
      <c r="H291" s="187"/>
      <c r="I291" s="211"/>
      <c r="J291" s="211"/>
      <c r="K291" s="211"/>
      <c r="L291" s="211"/>
      <c r="M291" s="187"/>
      <c r="N291" s="186"/>
      <c r="O291" s="186"/>
      <c r="P291" s="186"/>
      <c r="Q291" s="186"/>
      <c r="R291" s="186" t="s">
        <v>777</v>
      </c>
      <c r="S291" s="186" t="s">
        <v>778</v>
      </c>
      <c r="T291" s="186" t="s">
        <v>17</v>
      </c>
      <c r="U291" s="186" t="str">
        <f>R6</f>
        <v>H</v>
      </c>
      <c r="V291" s="187"/>
      <c r="W291" s="187"/>
      <c r="X291" s="187"/>
      <c r="Y291" s="187"/>
      <c r="Z291" s="187"/>
      <c r="AA291" s="211"/>
      <c r="AB291" s="211"/>
      <c r="AC291" s="211"/>
      <c r="AD291" s="211"/>
      <c r="AE291" s="187"/>
      <c r="AF291" s="187"/>
      <c r="AG291" s="187"/>
      <c r="AH291" s="187"/>
      <c r="AI291" s="187"/>
      <c r="AJ291" s="187"/>
      <c r="AK291" s="187"/>
      <c r="AL291" s="187"/>
      <c r="AM291" s="206"/>
    </row>
    <row r="292" ht="25" customHeight="1" spans="1:39">
      <c r="A292" s="218"/>
      <c r="B292" s="211"/>
      <c r="C292" s="211"/>
      <c r="D292" s="211"/>
      <c r="E292" s="187"/>
      <c r="F292" s="187"/>
      <c r="G292" s="187"/>
      <c r="H292" s="187"/>
      <c r="I292" s="211"/>
      <c r="J292" s="211"/>
      <c r="K292" s="211"/>
      <c r="L292" s="211"/>
      <c r="M292" s="187"/>
      <c r="N292" s="186"/>
      <c r="O292" s="186"/>
      <c r="P292" s="186"/>
      <c r="Q292" s="186"/>
      <c r="R292" s="186" t="s">
        <v>417</v>
      </c>
      <c r="S292" s="186" t="s">
        <v>779</v>
      </c>
      <c r="T292" s="186" t="s">
        <v>3</v>
      </c>
      <c r="U292" s="186" t="str">
        <f>F71</f>
        <v>S1A412</v>
      </c>
      <c r="V292" s="187"/>
      <c r="W292" s="187"/>
      <c r="X292" s="187"/>
      <c r="Y292" s="187"/>
      <c r="Z292" s="187"/>
      <c r="AA292" s="211"/>
      <c r="AB292" s="211"/>
      <c r="AC292" s="211"/>
      <c r="AD292" s="211"/>
      <c r="AE292" s="187"/>
      <c r="AF292" s="187"/>
      <c r="AG292" s="187"/>
      <c r="AH292" s="187"/>
      <c r="AI292" s="187"/>
      <c r="AJ292" s="187"/>
      <c r="AK292" s="187"/>
      <c r="AL292" s="187"/>
      <c r="AM292" s="206"/>
    </row>
    <row r="293" ht="25" customHeight="1" spans="1:39">
      <c r="A293" s="218"/>
      <c r="B293" s="211"/>
      <c r="C293" s="211"/>
      <c r="D293" s="211"/>
      <c r="E293" s="187"/>
      <c r="F293" s="187"/>
      <c r="G293" s="187"/>
      <c r="H293" s="187"/>
      <c r="I293" s="211"/>
      <c r="J293" s="211"/>
      <c r="K293" s="211"/>
      <c r="L293" s="211"/>
      <c r="M293" s="187"/>
      <c r="N293" s="186"/>
      <c r="O293" s="186"/>
      <c r="P293" s="186"/>
      <c r="Q293" s="186"/>
      <c r="R293" s="186" t="s">
        <v>780</v>
      </c>
      <c r="S293" s="186" t="s">
        <v>781</v>
      </c>
      <c r="T293" s="186" t="str">
        <f>Q6</f>
        <v>设备管理岗</v>
      </c>
      <c r="U293" s="186" t="str">
        <f>R6</f>
        <v>H</v>
      </c>
      <c r="V293" s="187"/>
      <c r="W293" s="187"/>
      <c r="X293" s="187"/>
      <c r="Y293" s="187"/>
      <c r="Z293" s="187"/>
      <c r="AA293" s="211"/>
      <c r="AB293" s="211"/>
      <c r="AC293" s="211"/>
      <c r="AD293" s="211"/>
      <c r="AE293" s="187"/>
      <c r="AF293" s="187"/>
      <c r="AG293" s="187"/>
      <c r="AH293" s="187"/>
      <c r="AI293" s="187"/>
      <c r="AJ293" s="187"/>
      <c r="AK293" s="187"/>
      <c r="AL293" s="187"/>
      <c r="AM293" s="206"/>
    </row>
    <row r="294" ht="25" customHeight="1" spans="1:39">
      <c r="A294" s="218"/>
      <c r="B294" s="211"/>
      <c r="C294" s="211"/>
      <c r="D294" s="211"/>
      <c r="E294" s="187"/>
      <c r="F294" s="187"/>
      <c r="G294" s="187"/>
      <c r="H294" s="187"/>
      <c r="I294" s="211"/>
      <c r="J294" s="211"/>
      <c r="K294" s="211"/>
      <c r="L294" s="211"/>
      <c r="M294" s="187"/>
      <c r="N294" s="186"/>
      <c r="O294" s="186"/>
      <c r="P294" s="186" t="s">
        <v>782</v>
      </c>
      <c r="Q294" s="186" t="s">
        <v>783</v>
      </c>
      <c r="R294" s="186" t="s">
        <v>784</v>
      </c>
      <c r="S294" s="186" t="s">
        <v>785</v>
      </c>
      <c r="T294" s="186" t="s">
        <v>17</v>
      </c>
      <c r="U294" s="186" t="str">
        <f>R6</f>
        <v>H</v>
      </c>
      <c r="V294" s="187"/>
      <c r="W294" s="187"/>
      <c r="X294" s="187"/>
      <c r="Y294" s="187"/>
      <c r="Z294" s="187"/>
      <c r="AA294" s="211"/>
      <c r="AB294" s="211"/>
      <c r="AC294" s="211"/>
      <c r="AD294" s="211"/>
      <c r="AE294" s="187"/>
      <c r="AF294" s="187"/>
      <c r="AG294" s="187"/>
      <c r="AH294" s="187"/>
      <c r="AI294" s="187"/>
      <c r="AJ294" s="187"/>
      <c r="AK294" s="187"/>
      <c r="AL294" s="187"/>
      <c r="AM294" s="206"/>
    </row>
    <row r="295" ht="25" customHeight="1" spans="1:39">
      <c r="A295" s="218"/>
      <c r="B295" s="211"/>
      <c r="C295" s="211"/>
      <c r="D295" s="211"/>
      <c r="E295" s="187"/>
      <c r="F295" s="187"/>
      <c r="G295" s="187"/>
      <c r="H295" s="187"/>
      <c r="I295" s="211"/>
      <c r="J295" s="211"/>
      <c r="K295" s="211"/>
      <c r="L295" s="211"/>
      <c r="M295" s="187"/>
      <c r="N295" s="186"/>
      <c r="O295" s="186"/>
      <c r="P295" s="186"/>
      <c r="Q295" s="186"/>
      <c r="R295" s="186" t="s">
        <v>786</v>
      </c>
      <c r="S295" s="186" t="s">
        <v>787</v>
      </c>
      <c r="T295" s="186" t="str">
        <f>Q6</f>
        <v>设备管理岗</v>
      </c>
      <c r="U295" s="186" t="str">
        <f>R6</f>
        <v>H</v>
      </c>
      <c r="V295" s="187"/>
      <c r="W295" s="187"/>
      <c r="X295" s="187"/>
      <c r="Y295" s="187"/>
      <c r="Z295" s="187"/>
      <c r="AA295" s="211"/>
      <c r="AB295" s="211"/>
      <c r="AC295" s="211"/>
      <c r="AD295" s="211"/>
      <c r="AE295" s="187"/>
      <c r="AF295" s="187"/>
      <c r="AG295" s="187"/>
      <c r="AH295" s="187"/>
      <c r="AI295" s="187"/>
      <c r="AJ295" s="187"/>
      <c r="AK295" s="187"/>
      <c r="AL295" s="187"/>
      <c r="AM295" s="206"/>
    </row>
    <row r="296" ht="25" customHeight="1" spans="1:39">
      <c r="A296" s="218"/>
      <c r="B296" s="211"/>
      <c r="C296" s="211"/>
      <c r="D296" s="211"/>
      <c r="E296" s="187"/>
      <c r="F296" s="187"/>
      <c r="G296" s="187"/>
      <c r="H296" s="187"/>
      <c r="I296" s="211"/>
      <c r="J296" s="211"/>
      <c r="K296" s="211"/>
      <c r="L296" s="211"/>
      <c r="M296" s="187"/>
      <c r="N296" s="186"/>
      <c r="O296" s="186"/>
      <c r="P296" s="186"/>
      <c r="Q296" s="186"/>
      <c r="R296" s="186" t="s">
        <v>788</v>
      </c>
      <c r="S296" s="186" t="s">
        <v>789</v>
      </c>
      <c r="T296" s="186" t="s">
        <v>17</v>
      </c>
      <c r="U296" s="186" t="str">
        <f>R6</f>
        <v>H</v>
      </c>
      <c r="V296" s="187"/>
      <c r="W296" s="187"/>
      <c r="X296" s="187"/>
      <c r="Y296" s="187"/>
      <c r="Z296" s="187"/>
      <c r="AA296" s="211"/>
      <c r="AB296" s="211"/>
      <c r="AC296" s="211"/>
      <c r="AD296" s="211"/>
      <c r="AE296" s="187"/>
      <c r="AF296" s="187"/>
      <c r="AG296" s="187"/>
      <c r="AH296" s="187"/>
      <c r="AI296" s="187"/>
      <c r="AJ296" s="187"/>
      <c r="AK296" s="187"/>
      <c r="AL296" s="187"/>
      <c r="AM296" s="206"/>
    </row>
    <row r="297" ht="25" customHeight="1" spans="1:39">
      <c r="A297" s="218"/>
      <c r="B297" s="211"/>
      <c r="C297" s="211"/>
      <c r="D297" s="211"/>
      <c r="E297" s="187"/>
      <c r="F297" s="187"/>
      <c r="G297" s="187"/>
      <c r="H297" s="187"/>
      <c r="I297" s="211"/>
      <c r="J297" s="211"/>
      <c r="K297" s="211"/>
      <c r="L297" s="211"/>
      <c r="M297" s="187"/>
      <c r="N297" s="186"/>
      <c r="O297" s="186"/>
      <c r="P297" s="186"/>
      <c r="Q297" s="186"/>
      <c r="R297" s="186" t="s">
        <v>790</v>
      </c>
      <c r="S297" s="186" t="s">
        <v>791</v>
      </c>
      <c r="T297" s="186" t="s">
        <v>19</v>
      </c>
      <c r="U297" s="186" t="str">
        <f>R6</f>
        <v>H</v>
      </c>
      <c r="V297" s="187"/>
      <c r="W297" s="187"/>
      <c r="X297" s="187"/>
      <c r="Y297" s="187"/>
      <c r="Z297" s="187"/>
      <c r="AA297" s="211"/>
      <c r="AB297" s="211"/>
      <c r="AC297" s="211"/>
      <c r="AD297" s="211"/>
      <c r="AE297" s="187"/>
      <c r="AF297" s="187"/>
      <c r="AG297" s="187"/>
      <c r="AH297" s="187"/>
      <c r="AI297" s="187"/>
      <c r="AJ297" s="187"/>
      <c r="AK297" s="187"/>
      <c r="AL297" s="187"/>
      <c r="AM297" s="206"/>
    </row>
    <row r="298" ht="25" customHeight="1" spans="1:39">
      <c r="A298" s="218"/>
      <c r="B298" s="211"/>
      <c r="C298" s="211"/>
      <c r="D298" s="211"/>
      <c r="E298" s="187"/>
      <c r="F298" s="187"/>
      <c r="G298" s="187"/>
      <c r="H298" s="187"/>
      <c r="I298" s="211"/>
      <c r="J298" s="211"/>
      <c r="K298" s="211"/>
      <c r="L298" s="211"/>
      <c r="M298" s="187"/>
      <c r="N298" s="186"/>
      <c r="O298" s="186"/>
      <c r="P298" s="186"/>
      <c r="Q298" s="186"/>
      <c r="R298" s="186" t="s">
        <v>792</v>
      </c>
      <c r="S298" s="186" t="s">
        <v>793</v>
      </c>
      <c r="T298" s="186" t="s">
        <v>19</v>
      </c>
      <c r="U298" s="186" t="str">
        <f>R6</f>
        <v>H</v>
      </c>
      <c r="V298" s="187"/>
      <c r="W298" s="187"/>
      <c r="X298" s="187"/>
      <c r="Y298" s="187"/>
      <c r="Z298" s="187"/>
      <c r="AA298" s="211"/>
      <c r="AB298" s="211"/>
      <c r="AC298" s="211"/>
      <c r="AD298" s="211"/>
      <c r="AE298" s="187"/>
      <c r="AF298" s="187"/>
      <c r="AG298" s="187"/>
      <c r="AH298" s="187"/>
      <c r="AI298" s="187"/>
      <c r="AJ298" s="187"/>
      <c r="AK298" s="187"/>
      <c r="AL298" s="187"/>
      <c r="AM298" s="206"/>
    </row>
    <row r="299" ht="25" customHeight="1" spans="1:39">
      <c r="A299" s="181" t="str">
        <f>W6</f>
        <v>资料岗</v>
      </c>
      <c r="B299" s="182"/>
      <c r="C299" s="182"/>
      <c r="D299" s="182"/>
      <c r="E299" s="182"/>
      <c r="F299" s="182"/>
      <c r="G299" s="182"/>
      <c r="H299" s="182"/>
      <c r="I299" s="182"/>
      <c r="J299" s="182"/>
      <c r="K299" s="182"/>
      <c r="L299" s="182"/>
      <c r="M299" s="182" t="s">
        <v>794</v>
      </c>
      <c r="N299" s="182" t="str">
        <f>A299</f>
        <v>资料岗</v>
      </c>
      <c r="O299" s="182"/>
      <c r="P299" s="182"/>
      <c r="Q299" s="182"/>
      <c r="R299" s="182"/>
      <c r="S299" s="182"/>
      <c r="T299" s="182"/>
      <c r="U299" s="182"/>
      <c r="V299" s="182"/>
      <c r="W299" s="182"/>
      <c r="X299" s="182"/>
      <c r="Y299" s="182"/>
      <c r="Z299" s="182" t="s">
        <v>795</v>
      </c>
      <c r="AA299" s="182" t="str">
        <f>N299</f>
        <v>资料岗</v>
      </c>
      <c r="AB299" s="182"/>
      <c r="AC299" s="182"/>
      <c r="AD299" s="182"/>
      <c r="AE299" s="182"/>
      <c r="AF299" s="182"/>
      <c r="AG299" s="182"/>
      <c r="AH299" s="182"/>
      <c r="AI299" s="182"/>
      <c r="AJ299" s="182"/>
      <c r="AK299" s="182"/>
      <c r="AL299" s="182"/>
      <c r="AM299" s="198" t="s">
        <v>796</v>
      </c>
    </row>
    <row r="300" ht="25" customHeight="1" spans="1:39">
      <c r="A300" s="183" t="s">
        <v>49</v>
      </c>
      <c r="B300" s="184"/>
      <c r="C300" s="184" t="s">
        <v>50</v>
      </c>
      <c r="D300" s="184"/>
      <c r="E300" s="184" t="s">
        <v>51</v>
      </c>
      <c r="F300" s="184"/>
      <c r="G300" s="184"/>
      <c r="H300" s="184"/>
      <c r="I300" s="184" t="s">
        <v>52</v>
      </c>
      <c r="J300" s="184"/>
      <c r="K300" s="184"/>
      <c r="L300" s="184"/>
      <c r="M300" s="184" t="s">
        <v>53</v>
      </c>
      <c r="N300" s="184" t="s">
        <v>49</v>
      </c>
      <c r="O300" s="184"/>
      <c r="P300" s="184" t="s">
        <v>50</v>
      </c>
      <c r="Q300" s="184"/>
      <c r="R300" s="184" t="s">
        <v>51</v>
      </c>
      <c r="S300" s="184"/>
      <c r="T300" s="184"/>
      <c r="U300" s="184"/>
      <c r="V300" s="184" t="s">
        <v>52</v>
      </c>
      <c r="W300" s="184"/>
      <c r="X300" s="184"/>
      <c r="Y300" s="184"/>
      <c r="Z300" s="184" t="s">
        <v>53</v>
      </c>
      <c r="AA300" s="184" t="s">
        <v>49</v>
      </c>
      <c r="AB300" s="184"/>
      <c r="AC300" s="184" t="s">
        <v>50</v>
      </c>
      <c r="AD300" s="184"/>
      <c r="AE300" s="184" t="s">
        <v>51</v>
      </c>
      <c r="AF300" s="184"/>
      <c r="AG300" s="184"/>
      <c r="AH300" s="184"/>
      <c r="AI300" s="184" t="s">
        <v>52</v>
      </c>
      <c r="AJ300" s="184"/>
      <c r="AK300" s="184"/>
      <c r="AL300" s="184"/>
      <c r="AM300" s="199" t="s">
        <v>53</v>
      </c>
    </row>
    <row r="301" ht="25" customHeight="1" spans="1:39">
      <c r="A301" s="183"/>
      <c r="B301" s="184"/>
      <c r="C301" s="184"/>
      <c r="D301" s="184"/>
      <c r="E301" s="184" t="s">
        <v>55</v>
      </c>
      <c r="F301" s="184"/>
      <c r="G301" s="184" t="s">
        <v>56</v>
      </c>
      <c r="H301" s="184"/>
      <c r="I301" s="184" t="s">
        <v>55</v>
      </c>
      <c r="J301" s="184"/>
      <c r="K301" s="184" t="s">
        <v>56</v>
      </c>
      <c r="L301" s="184"/>
      <c r="M301" s="184"/>
      <c r="N301" s="184"/>
      <c r="O301" s="184"/>
      <c r="P301" s="184"/>
      <c r="Q301" s="184"/>
      <c r="R301" s="184" t="s">
        <v>55</v>
      </c>
      <c r="S301" s="184"/>
      <c r="T301" s="184" t="s">
        <v>56</v>
      </c>
      <c r="U301" s="184"/>
      <c r="V301" s="184" t="s">
        <v>55</v>
      </c>
      <c r="W301" s="184"/>
      <c r="X301" s="184" t="s">
        <v>56</v>
      </c>
      <c r="Y301" s="184"/>
      <c r="Z301" s="184"/>
      <c r="AA301" s="184"/>
      <c r="AB301" s="184"/>
      <c r="AC301" s="184"/>
      <c r="AD301" s="184"/>
      <c r="AE301" s="184" t="s">
        <v>55</v>
      </c>
      <c r="AF301" s="184"/>
      <c r="AG301" s="184" t="s">
        <v>56</v>
      </c>
      <c r="AH301" s="184"/>
      <c r="AI301" s="184" t="s">
        <v>55</v>
      </c>
      <c r="AJ301" s="184"/>
      <c r="AK301" s="184" t="s">
        <v>56</v>
      </c>
      <c r="AL301" s="184"/>
      <c r="AM301" s="199"/>
    </row>
    <row r="302" ht="25" customHeight="1" spans="1:39">
      <c r="A302" s="183" t="s">
        <v>59</v>
      </c>
      <c r="B302" s="184" t="s">
        <v>58</v>
      </c>
      <c r="C302" s="184" t="s">
        <v>59</v>
      </c>
      <c r="D302" s="184" t="s">
        <v>58</v>
      </c>
      <c r="E302" s="184" t="s">
        <v>59</v>
      </c>
      <c r="F302" s="184" t="s">
        <v>58</v>
      </c>
      <c r="G302" s="184" t="s">
        <v>56</v>
      </c>
      <c r="H302" s="184" t="s">
        <v>60</v>
      </c>
      <c r="I302" s="184" t="s">
        <v>59</v>
      </c>
      <c r="J302" s="184" t="s">
        <v>58</v>
      </c>
      <c r="K302" s="184" t="s">
        <v>56</v>
      </c>
      <c r="L302" s="184" t="s">
        <v>60</v>
      </c>
      <c r="M302" s="184"/>
      <c r="N302" s="184" t="s">
        <v>59</v>
      </c>
      <c r="O302" s="184" t="s">
        <v>58</v>
      </c>
      <c r="P302" s="184" t="s">
        <v>59</v>
      </c>
      <c r="Q302" s="184" t="s">
        <v>58</v>
      </c>
      <c r="R302" s="184" t="s">
        <v>59</v>
      </c>
      <c r="S302" s="184" t="s">
        <v>58</v>
      </c>
      <c r="T302" s="184" t="s">
        <v>56</v>
      </c>
      <c r="U302" s="184" t="s">
        <v>60</v>
      </c>
      <c r="V302" s="184" t="s">
        <v>59</v>
      </c>
      <c r="W302" s="184" t="s">
        <v>58</v>
      </c>
      <c r="X302" s="184" t="s">
        <v>56</v>
      </c>
      <c r="Y302" s="184" t="s">
        <v>60</v>
      </c>
      <c r="Z302" s="184"/>
      <c r="AA302" s="184" t="s">
        <v>59</v>
      </c>
      <c r="AB302" s="184" t="s">
        <v>58</v>
      </c>
      <c r="AC302" s="184" t="s">
        <v>59</v>
      </c>
      <c r="AD302" s="184" t="s">
        <v>58</v>
      </c>
      <c r="AE302" s="184" t="s">
        <v>59</v>
      </c>
      <c r="AF302" s="184" t="s">
        <v>58</v>
      </c>
      <c r="AG302" s="184" t="s">
        <v>56</v>
      </c>
      <c r="AH302" s="184" t="s">
        <v>60</v>
      </c>
      <c r="AI302" s="184" t="s">
        <v>59</v>
      </c>
      <c r="AJ302" s="184" t="s">
        <v>58</v>
      </c>
      <c r="AK302" s="184" t="s">
        <v>56</v>
      </c>
      <c r="AL302" s="184" t="s">
        <v>60</v>
      </c>
      <c r="AM302" s="199"/>
    </row>
    <row r="303" ht="25" customHeight="1" spans="1:39">
      <c r="A303" s="202" t="str">
        <f>W6</f>
        <v>资料岗</v>
      </c>
      <c r="B303" s="187" t="str">
        <f>M299</f>
        <v>S1K</v>
      </c>
      <c r="C303" s="211"/>
      <c r="D303" s="211"/>
      <c r="E303" s="187"/>
      <c r="F303" s="187"/>
      <c r="G303" s="187"/>
      <c r="H303" s="187"/>
      <c r="I303" s="211"/>
      <c r="J303" s="211"/>
      <c r="K303" s="211"/>
      <c r="L303" s="211"/>
      <c r="M303" s="211"/>
      <c r="N303" s="187" t="str">
        <f>N299</f>
        <v>资料岗</v>
      </c>
      <c r="O303" s="187" t="str">
        <f>Z299</f>
        <v>S2K</v>
      </c>
      <c r="P303" s="187"/>
      <c r="Q303" s="187"/>
      <c r="R303" s="187"/>
      <c r="S303" s="187"/>
      <c r="T303" s="187"/>
      <c r="U303" s="187"/>
      <c r="V303" s="211"/>
      <c r="W303" s="211"/>
      <c r="X303" s="211"/>
      <c r="Y303" s="211"/>
      <c r="Z303" s="211"/>
      <c r="AA303" s="211"/>
      <c r="AB303" s="211"/>
      <c r="AC303" s="211"/>
      <c r="AD303" s="211"/>
      <c r="AE303" s="211"/>
      <c r="AF303" s="211"/>
      <c r="AG303" s="211"/>
      <c r="AH303" s="211"/>
      <c r="AI303" s="211"/>
      <c r="AJ303" s="211"/>
      <c r="AK303" s="211"/>
      <c r="AL303" s="211"/>
      <c r="AM303" s="213"/>
    </row>
    <row r="304" ht="25" customHeight="1" spans="1:39">
      <c r="A304" s="202"/>
      <c r="B304" s="187"/>
      <c r="C304" s="211"/>
      <c r="D304" s="211"/>
      <c r="E304" s="187"/>
      <c r="F304" s="187"/>
      <c r="G304" s="187"/>
      <c r="H304" s="187"/>
      <c r="I304" s="211"/>
      <c r="J304" s="211"/>
      <c r="K304" s="211"/>
      <c r="L304" s="211"/>
      <c r="M304" s="211"/>
      <c r="N304" s="187"/>
      <c r="O304" s="187"/>
      <c r="P304" s="187"/>
      <c r="Q304" s="187"/>
      <c r="R304" s="187"/>
      <c r="S304" s="187"/>
      <c r="T304" s="187"/>
      <c r="U304" s="187"/>
      <c r="V304" s="211"/>
      <c r="W304" s="211"/>
      <c r="X304" s="211"/>
      <c r="Y304" s="211"/>
      <c r="Z304" s="211"/>
      <c r="AA304" s="211"/>
      <c r="AB304" s="211"/>
      <c r="AC304" s="211"/>
      <c r="AD304" s="211"/>
      <c r="AE304" s="211"/>
      <c r="AF304" s="211"/>
      <c r="AG304" s="211"/>
      <c r="AH304" s="211"/>
      <c r="AI304" s="211"/>
      <c r="AJ304" s="211"/>
      <c r="AK304" s="211"/>
      <c r="AL304" s="211"/>
      <c r="AM304" s="213"/>
    </row>
    <row r="305" ht="25" customHeight="1" spans="1:39">
      <c r="A305" s="202"/>
      <c r="B305" s="187"/>
      <c r="C305" s="211"/>
      <c r="D305" s="211"/>
      <c r="E305" s="187"/>
      <c r="F305" s="187"/>
      <c r="G305" s="187"/>
      <c r="H305" s="187"/>
      <c r="I305" s="211"/>
      <c r="J305" s="211"/>
      <c r="K305" s="211"/>
      <c r="L305" s="211"/>
      <c r="M305" s="211"/>
      <c r="N305" s="187"/>
      <c r="O305" s="187"/>
      <c r="P305" s="187"/>
      <c r="Q305" s="187"/>
      <c r="R305" s="187"/>
      <c r="S305" s="187"/>
      <c r="T305" s="187"/>
      <c r="U305" s="187"/>
      <c r="V305" s="211"/>
      <c r="W305" s="211"/>
      <c r="X305" s="211"/>
      <c r="Y305" s="211"/>
      <c r="Z305" s="211"/>
      <c r="AA305" s="211"/>
      <c r="AB305" s="211"/>
      <c r="AC305" s="211"/>
      <c r="AD305" s="211"/>
      <c r="AE305" s="211"/>
      <c r="AF305" s="211"/>
      <c r="AG305" s="211"/>
      <c r="AH305" s="211"/>
      <c r="AI305" s="211"/>
      <c r="AJ305" s="211"/>
      <c r="AK305" s="211"/>
      <c r="AL305" s="211"/>
      <c r="AM305" s="213"/>
    </row>
    <row r="306" ht="25" customHeight="1" spans="1:39">
      <c r="A306" s="181" t="str">
        <f>S6</f>
        <v>计划合同岗</v>
      </c>
      <c r="B306" s="182"/>
      <c r="C306" s="182"/>
      <c r="D306" s="182"/>
      <c r="E306" s="182"/>
      <c r="F306" s="182"/>
      <c r="G306" s="182"/>
      <c r="H306" s="182"/>
      <c r="I306" s="182"/>
      <c r="J306" s="182"/>
      <c r="K306" s="182"/>
      <c r="L306" s="182"/>
      <c r="M306" s="182" t="s">
        <v>797</v>
      </c>
      <c r="N306" s="182" t="str">
        <f>A306</f>
        <v>计划合同岗</v>
      </c>
      <c r="O306" s="182"/>
      <c r="P306" s="182"/>
      <c r="Q306" s="182"/>
      <c r="R306" s="182"/>
      <c r="S306" s="182"/>
      <c r="T306" s="182"/>
      <c r="U306" s="182"/>
      <c r="V306" s="182"/>
      <c r="W306" s="182"/>
      <c r="X306" s="182"/>
      <c r="Y306" s="182"/>
      <c r="Z306" s="182" t="s">
        <v>798</v>
      </c>
      <c r="AA306" s="182" t="str">
        <f>N306</f>
        <v>计划合同岗</v>
      </c>
      <c r="AB306" s="182"/>
      <c r="AC306" s="182"/>
      <c r="AD306" s="182"/>
      <c r="AE306" s="182"/>
      <c r="AF306" s="182"/>
      <c r="AG306" s="182"/>
      <c r="AH306" s="182"/>
      <c r="AI306" s="182"/>
      <c r="AJ306" s="182"/>
      <c r="AK306" s="182"/>
      <c r="AL306" s="182"/>
      <c r="AM306" s="198" t="s">
        <v>799</v>
      </c>
    </row>
    <row r="307" ht="25" customHeight="1" spans="1:39">
      <c r="A307" s="183" t="s">
        <v>49</v>
      </c>
      <c r="B307" s="184"/>
      <c r="C307" s="184" t="s">
        <v>50</v>
      </c>
      <c r="D307" s="184"/>
      <c r="E307" s="184" t="s">
        <v>51</v>
      </c>
      <c r="F307" s="184"/>
      <c r="G307" s="184"/>
      <c r="H307" s="184"/>
      <c r="I307" s="184" t="s">
        <v>52</v>
      </c>
      <c r="J307" s="184"/>
      <c r="K307" s="184"/>
      <c r="L307" s="184"/>
      <c r="M307" s="184" t="s">
        <v>53</v>
      </c>
      <c r="N307" s="184" t="s">
        <v>49</v>
      </c>
      <c r="O307" s="184"/>
      <c r="P307" s="184" t="s">
        <v>50</v>
      </c>
      <c r="Q307" s="184"/>
      <c r="R307" s="184" t="s">
        <v>51</v>
      </c>
      <c r="S307" s="184"/>
      <c r="T307" s="184"/>
      <c r="U307" s="184"/>
      <c r="V307" s="184" t="s">
        <v>52</v>
      </c>
      <c r="W307" s="184"/>
      <c r="X307" s="184"/>
      <c r="Y307" s="184"/>
      <c r="Z307" s="184" t="s">
        <v>53</v>
      </c>
      <c r="AA307" s="184" t="s">
        <v>49</v>
      </c>
      <c r="AB307" s="184"/>
      <c r="AC307" s="184" t="s">
        <v>50</v>
      </c>
      <c r="AD307" s="184"/>
      <c r="AE307" s="184" t="s">
        <v>51</v>
      </c>
      <c r="AF307" s="184"/>
      <c r="AG307" s="184"/>
      <c r="AH307" s="184"/>
      <c r="AI307" s="184" t="s">
        <v>52</v>
      </c>
      <c r="AJ307" s="184"/>
      <c r="AK307" s="184"/>
      <c r="AL307" s="184"/>
      <c r="AM307" s="199" t="s">
        <v>53</v>
      </c>
    </row>
    <row r="308" ht="25" customHeight="1" spans="1:39">
      <c r="A308" s="183"/>
      <c r="B308" s="184"/>
      <c r="C308" s="184"/>
      <c r="D308" s="184"/>
      <c r="E308" s="184" t="s">
        <v>55</v>
      </c>
      <c r="F308" s="184"/>
      <c r="G308" s="184" t="s">
        <v>56</v>
      </c>
      <c r="H308" s="184"/>
      <c r="I308" s="184" t="s">
        <v>55</v>
      </c>
      <c r="J308" s="184"/>
      <c r="K308" s="184" t="s">
        <v>56</v>
      </c>
      <c r="L308" s="184"/>
      <c r="M308" s="184"/>
      <c r="N308" s="184"/>
      <c r="O308" s="184"/>
      <c r="P308" s="184"/>
      <c r="Q308" s="184"/>
      <c r="R308" s="184" t="s">
        <v>55</v>
      </c>
      <c r="S308" s="184"/>
      <c r="T308" s="184" t="s">
        <v>56</v>
      </c>
      <c r="U308" s="184"/>
      <c r="V308" s="184" t="s">
        <v>55</v>
      </c>
      <c r="W308" s="184"/>
      <c r="X308" s="184" t="s">
        <v>56</v>
      </c>
      <c r="Y308" s="184"/>
      <c r="Z308" s="184"/>
      <c r="AA308" s="184"/>
      <c r="AB308" s="184"/>
      <c r="AC308" s="184"/>
      <c r="AD308" s="184"/>
      <c r="AE308" s="184" t="s">
        <v>55</v>
      </c>
      <c r="AF308" s="184"/>
      <c r="AG308" s="184" t="s">
        <v>56</v>
      </c>
      <c r="AH308" s="184"/>
      <c r="AI308" s="184" t="s">
        <v>55</v>
      </c>
      <c r="AJ308" s="184"/>
      <c r="AK308" s="184" t="s">
        <v>56</v>
      </c>
      <c r="AL308" s="184"/>
      <c r="AM308" s="199"/>
    </row>
    <row r="309" ht="25" customHeight="1" spans="1:39">
      <c r="A309" s="183" t="s">
        <v>59</v>
      </c>
      <c r="B309" s="184" t="s">
        <v>58</v>
      </c>
      <c r="C309" s="184" t="s">
        <v>59</v>
      </c>
      <c r="D309" s="184" t="s">
        <v>58</v>
      </c>
      <c r="E309" s="184" t="s">
        <v>59</v>
      </c>
      <c r="F309" s="184" t="s">
        <v>58</v>
      </c>
      <c r="G309" s="184" t="s">
        <v>56</v>
      </c>
      <c r="H309" s="184" t="s">
        <v>60</v>
      </c>
      <c r="I309" s="184" t="s">
        <v>59</v>
      </c>
      <c r="J309" s="184" t="s">
        <v>58</v>
      </c>
      <c r="K309" s="184" t="s">
        <v>56</v>
      </c>
      <c r="L309" s="184" t="s">
        <v>60</v>
      </c>
      <c r="M309" s="184"/>
      <c r="N309" s="184" t="s">
        <v>59</v>
      </c>
      <c r="O309" s="184" t="s">
        <v>58</v>
      </c>
      <c r="P309" s="184" t="s">
        <v>59</v>
      </c>
      <c r="Q309" s="184" t="s">
        <v>58</v>
      </c>
      <c r="R309" s="184" t="s">
        <v>59</v>
      </c>
      <c r="S309" s="184" t="s">
        <v>58</v>
      </c>
      <c r="T309" s="184" t="s">
        <v>56</v>
      </c>
      <c r="U309" s="184" t="s">
        <v>60</v>
      </c>
      <c r="V309" s="184" t="s">
        <v>59</v>
      </c>
      <c r="W309" s="184" t="s">
        <v>58</v>
      </c>
      <c r="X309" s="184" t="s">
        <v>56</v>
      </c>
      <c r="Y309" s="184" t="s">
        <v>60</v>
      </c>
      <c r="Z309" s="184"/>
      <c r="AA309" s="184" t="s">
        <v>59</v>
      </c>
      <c r="AB309" s="184" t="s">
        <v>58</v>
      </c>
      <c r="AC309" s="184" t="s">
        <v>59</v>
      </c>
      <c r="AD309" s="184" t="s">
        <v>58</v>
      </c>
      <c r="AE309" s="184" t="s">
        <v>59</v>
      </c>
      <c r="AF309" s="184" t="s">
        <v>58</v>
      </c>
      <c r="AG309" s="184" t="s">
        <v>56</v>
      </c>
      <c r="AH309" s="184" t="s">
        <v>60</v>
      </c>
      <c r="AI309" s="184" t="s">
        <v>59</v>
      </c>
      <c r="AJ309" s="184" t="s">
        <v>58</v>
      </c>
      <c r="AK309" s="184" t="s">
        <v>56</v>
      </c>
      <c r="AL309" s="184" t="s">
        <v>60</v>
      </c>
      <c r="AM309" s="199"/>
    </row>
    <row r="310" ht="25" customHeight="1" spans="1:39">
      <c r="A310" s="202" t="str">
        <f>A306</f>
        <v>计划合同岗</v>
      </c>
      <c r="B310" s="187" t="str">
        <f>M306</f>
        <v>S1I</v>
      </c>
      <c r="C310" s="211"/>
      <c r="D310" s="211"/>
      <c r="E310" s="187"/>
      <c r="F310" s="187"/>
      <c r="G310" s="187"/>
      <c r="H310" s="187"/>
      <c r="I310" s="211"/>
      <c r="J310" s="211"/>
      <c r="K310" s="211"/>
      <c r="L310" s="211"/>
      <c r="M310" s="211"/>
      <c r="N310" s="187" t="str">
        <f>N306</f>
        <v>计划合同岗</v>
      </c>
      <c r="O310" s="187" t="str">
        <f>Z306</f>
        <v>S2I</v>
      </c>
      <c r="P310" s="187"/>
      <c r="Q310" s="187"/>
      <c r="R310" s="187"/>
      <c r="S310" s="187"/>
      <c r="T310" s="187"/>
      <c r="U310" s="187"/>
      <c r="V310" s="211"/>
      <c r="W310" s="211"/>
      <c r="X310" s="211"/>
      <c r="Y310" s="211"/>
      <c r="Z310" s="211"/>
      <c r="AA310" s="211"/>
      <c r="AB310" s="211"/>
      <c r="AC310" s="211"/>
      <c r="AD310" s="211"/>
      <c r="AE310" s="211"/>
      <c r="AF310" s="211"/>
      <c r="AG310" s="211"/>
      <c r="AH310" s="211"/>
      <c r="AI310" s="211"/>
      <c r="AJ310" s="211"/>
      <c r="AK310" s="211"/>
      <c r="AL310" s="211"/>
      <c r="AM310" s="213"/>
    </row>
    <row r="311" ht="25" customHeight="1" spans="1:39">
      <c r="A311" s="202"/>
      <c r="B311" s="187"/>
      <c r="C311" s="211"/>
      <c r="D311" s="211"/>
      <c r="E311" s="187"/>
      <c r="F311" s="187"/>
      <c r="G311" s="187"/>
      <c r="H311" s="187"/>
      <c r="I311" s="211"/>
      <c r="J311" s="211"/>
      <c r="K311" s="211"/>
      <c r="L311" s="211"/>
      <c r="M311" s="211"/>
      <c r="N311" s="187"/>
      <c r="O311" s="187"/>
      <c r="P311" s="187"/>
      <c r="Q311" s="187"/>
      <c r="R311" s="187"/>
      <c r="S311" s="187"/>
      <c r="T311" s="187"/>
      <c r="U311" s="187"/>
      <c r="V311" s="211"/>
      <c r="W311" s="211"/>
      <c r="X311" s="211"/>
      <c r="Y311" s="211"/>
      <c r="Z311" s="211"/>
      <c r="AA311" s="211"/>
      <c r="AB311" s="211"/>
      <c r="AC311" s="211"/>
      <c r="AD311" s="211"/>
      <c r="AE311" s="211"/>
      <c r="AF311" s="211"/>
      <c r="AG311" s="211"/>
      <c r="AH311" s="211"/>
      <c r="AI311" s="211"/>
      <c r="AJ311" s="211"/>
      <c r="AK311" s="211"/>
      <c r="AL311" s="211"/>
      <c r="AM311" s="213"/>
    </row>
    <row r="312" ht="25" customHeight="1" spans="1:39">
      <c r="A312" s="225"/>
      <c r="B312" s="226"/>
      <c r="C312" s="227"/>
      <c r="D312" s="227"/>
      <c r="E312" s="226"/>
      <c r="F312" s="226"/>
      <c r="G312" s="226"/>
      <c r="H312" s="226"/>
      <c r="I312" s="227"/>
      <c r="J312" s="227"/>
      <c r="K312" s="227"/>
      <c r="L312" s="227"/>
      <c r="M312" s="227"/>
      <c r="N312" s="226"/>
      <c r="O312" s="226"/>
      <c r="P312" s="226"/>
      <c r="Q312" s="226"/>
      <c r="R312" s="226"/>
      <c r="S312" s="226"/>
      <c r="T312" s="226"/>
      <c r="U312" s="226"/>
      <c r="V312" s="227"/>
      <c r="W312" s="227"/>
      <c r="X312" s="227"/>
      <c r="Y312" s="227"/>
      <c r="Z312" s="227"/>
      <c r="AA312" s="227"/>
      <c r="AB312" s="227"/>
      <c r="AC312" s="227"/>
      <c r="AD312" s="227"/>
      <c r="AE312" s="227"/>
      <c r="AF312" s="227"/>
      <c r="AG312" s="227"/>
      <c r="AH312" s="227"/>
      <c r="AI312" s="227"/>
      <c r="AJ312" s="227"/>
      <c r="AK312" s="227"/>
      <c r="AL312" s="227"/>
      <c r="AM312" s="228"/>
    </row>
  </sheetData>
  <mergeCells count="559">
    <mergeCell ref="A5:AM5"/>
    <mergeCell ref="A8:L8"/>
    <mergeCell ref="N8:Y8"/>
    <mergeCell ref="AA8:AL8"/>
    <mergeCell ref="A9:L9"/>
    <mergeCell ref="N9:Y9"/>
    <mergeCell ref="AA9:AL9"/>
    <mergeCell ref="E10:H10"/>
    <mergeCell ref="I10:L10"/>
    <mergeCell ref="R10:U10"/>
    <mergeCell ref="V10:Y10"/>
    <mergeCell ref="AE10:AH10"/>
    <mergeCell ref="AI10:AL10"/>
    <mergeCell ref="E11:F11"/>
    <mergeCell ref="G11:H11"/>
    <mergeCell ref="I11:J11"/>
    <mergeCell ref="K11:L11"/>
    <mergeCell ref="R11:S11"/>
    <mergeCell ref="T11:U11"/>
    <mergeCell ref="V11:W11"/>
    <mergeCell ref="X11:Y11"/>
    <mergeCell ref="AE11:AF11"/>
    <mergeCell ref="AG11:AH11"/>
    <mergeCell ref="AI11:AJ11"/>
    <mergeCell ref="AK11:AL11"/>
    <mergeCell ref="A92:L92"/>
    <mergeCell ref="N92:Y92"/>
    <mergeCell ref="AA92:AL92"/>
    <mergeCell ref="E93:H93"/>
    <mergeCell ref="I93:L93"/>
    <mergeCell ref="R93:U93"/>
    <mergeCell ref="V93:Y93"/>
    <mergeCell ref="AE93:AH93"/>
    <mergeCell ref="AI93:AL93"/>
    <mergeCell ref="E94:F94"/>
    <mergeCell ref="G94:H94"/>
    <mergeCell ref="I94:J94"/>
    <mergeCell ref="K94:L94"/>
    <mergeCell ref="R94:S94"/>
    <mergeCell ref="T94:U94"/>
    <mergeCell ref="V94:W94"/>
    <mergeCell ref="X94:Y94"/>
    <mergeCell ref="AE94:AF94"/>
    <mergeCell ref="AG94:AH94"/>
    <mergeCell ref="AI94:AJ94"/>
    <mergeCell ref="AK94:AL94"/>
    <mergeCell ref="A111:L111"/>
    <mergeCell ref="N111:Y111"/>
    <mergeCell ref="AA111:AL111"/>
    <mergeCell ref="E112:H112"/>
    <mergeCell ref="I112:L112"/>
    <mergeCell ref="R112:U112"/>
    <mergeCell ref="V112:Y112"/>
    <mergeCell ref="AE112:AH112"/>
    <mergeCell ref="AI112:AL112"/>
    <mergeCell ref="E113:F113"/>
    <mergeCell ref="G113:H113"/>
    <mergeCell ref="I113:J113"/>
    <mergeCell ref="K113:L113"/>
    <mergeCell ref="R113:S113"/>
    <mergeCell ref="T113:U113"/>
    <mergeCell ref="V113:W113"/>
    <mergeCell ref="X113:Y113"/>
    <mergeCell ref="AE113:AF113"/>
    <mergeCell ref="AG113:AH113"/>
    <mergeCell ref="AI113:AJ113"/>
    <mergeCell ref="AK113:AL113"/>
    <mergeCell ref="A127:L127"/>
    <mergeCell ref="N127:Y127"/>
    <mergeCell ref="AA127:AL127"/>
    <mergeCell ref="E128:H128"/>
    <mergeCell ref="I128:L128"/>
    <mergeCell ref="R128:U128"/>
    <mergeCell ref="V128:Y128"/>
    <mergeCell ref="AE128:AH128"/>
    <mergeCell ref="AI128:AL128"/>
    <mergeCell ref="E129:F129"/>
    <mergeCell ref="G129:H129"/>
    <mergeCell ref="I129:J129"/>
    <mergeCell ref="K129:L129"/>
    <mergeCell ref="R129:S129"/>
    <mergeCell ref="T129:U129"/>
    <mergeCell ref="V129:W129"/>
    <mergeCell ref="X129:Y129"/>
    <mergeCell ref="AE129:AF129"/>
    <mergeCell ref="AG129:AH129"/>
    <mergeCell ref="AI129:AJ129"/>
    <mergeCell ref="AK129:AL129"/>
    <mergeCell ref="A179:L179"/>
    <mergeCell ref="N179:Y179"/>
    <mergeCell ref="AA179:AL179"/>
    <mergeCell ref="E180:H180"/>
    <mergeCell ref="I180:L180"/>
    <mergeCell ref="R180:U180"/>
    <mergeCell ref="V180:Y180"/>
    <mergeCell ref="AE180:AH180"/>
    <mergeCell ref="AI180:AL180"/>
    <mergeCell ref="E181:F181"/>
    <mergeCell ref="G181:H181"/>
    <mergeCell ref="I181:J181"/>
    <mergeCell ref="K181:L181"/>
    <mergeCell ref="R181:S181"/>
    <mergeCell ref="T181:U181"/>
    <mergeCell ref="V181:W181"/>
    <mergeCell ref="X181:Y181"/>
    <mergeCell ref="AE181:AF181"/>
    <mergeCell ref="AG181:AH181"/>
    <mergeCell ref="AI181:AJ181"/>
    <mergeCell ref="AK181:AL181"/>
    <mergeCell ref="A209:L209"/>
    <mergeCell ref="N209:Y209"/>
    <mergeCell ref="AA209:AL209"/>
    <mergeCell ref="E210:H210"/>
    <mergeCell ref="I210:L210"/>
    <mergeCell ref="R210:U210"/>
    <mergeCell ref="V210:Y210"/>
    <mergeCell ref="AE210:AH210"/>
    <mergeCell ref="AI210:AL210"/>
    <mergeCell ref="E211:F211"/>
    <mergeCell ref="G211:H211"/>
    <mergeCell ref="I211:J211"/>
    <mergeCell ref="K211:L211"/>
    <mergeCell ref="R211:S211"/>
    <mergeCell ref="T211:U211"/>
    <mergeCell ref="V211:W211"/>
    <mergeCell ref="X211:Y211"/>
    <mergeCell ref="AE211:AF211"/>
    <mergeCell ref="AG211:AH211"/>
    <mergeCell ref="AI211:AJ211"/>
    <mergeCell ref="AK211:AL211"/>
    <mergeCell ref="A237:L237"/>
    <mergeCell ref="N237:Y237"/>
    <mergeCell ref="AA237:AL237"/>
    <mergeCell ref="E238:H238"/>
    <mergeCell ref="I238:L238"/>
    <mergeCell ref="R238:U238"/>
    <mergeCell ref="V238:Y238"/>
    <mergeCell ref="AE238:AH238"/>
    <mergeCell ref="AI238:AL238"/>
    <mergeCell ref="E239:F239"/>
    <mergeCell ref="G239:H239"/>
    <mergeCell ref="I239:J239"/>
    <mergeCell ref="K239:L239"/>
    <mergeCell ref="R239:S239"/>
    <mergeCell ref="T239:U239"/>
    <mergeCell ref="V239:W239"/>
    <mergeCell ref="X239:Y239"/>
    <mergeCell ref="AE239:AF239"/>
    <mergeCell ref="AG239:AH239"/>
    <mergeCell ref="AI239:AJ239"/>
    <mergeCell ref="AK239:AL239"/>
    <mergeCell ref="A270:L270"/>
    <mergeCell ref="N270:Y270"/>
    <mergeCell ref="AA270:AL270"/>
    <mergeCell ref="E271:H271"/>
    <mergeCell ref="I271:L271"/>
    <mergeCell ref="R271:U271"/>
    <mergeCell ref="V271:Y271"/>
    <mergeCell ref="AE271:AH271"/>
    <mergeCell ref="AI271:AL271"/>
    <mergeCell ref="E272:F272"/>
    <mergeCell ref="G272:H272"/>
    <mergeCell ref="I272:J272"/>
    <mergeCell ref="K272:L272"/>
    <mergeCell ref="R272:S272"/>
    <mergeCell ref="T272:U272"/>
    <mergeCell ref="V272:W272"/>
    <mergeCell ref="X272:Y272"/>
    <mergeCell ref="AE272:AF272"/>
    <mergeCell ref="AG272:AH272"/>
    <mergeCell ref="AI272:AJ272"/>
    <mergeCell ref="AK272:AL272"/>
    <mergeCell ref="A299:L299"/>
    <mergeCell ref="N299:Y299"/>
    <mergeCell ref="AA299:AL299"/>
    <mergeCell ref="E300:H300"/>
    <mergeCell ref="I300:L300"/>
    <mergeCell ref="R300:U300"/>
    <mergeCell ref="V300:Y300"/>
    <mergeCell ref="AE300:AH300"/>
    <mergeCell ref="AI300:AL300"/>
    <mergeCell ref="E301:F301"/>
    <mergeCell ref="G301:H301"/>
    <mergeCell ref="I301:J301"/>
    <mergeCell ref="K301:L301"/>
    <mergeCell ref="R301:S301"/>
    <mergeCell ref="T301:U301"/>
    <mergeCell ref="V301:W301"/>
    <mergeCell ref="X301:Y301"/>
    <mergeCell ref="AE301:AF301"/>
    <mergeCell ref="AG301:AH301"/>
    <mergeCell ref="AI301:AJ301"/>
    <mergeCell ref="AK301:AL301"/>
    <mergeCell ref="A306:L306"/>
    <mergeCell ref="N306:Y306"/>
    <mergeCell ref="AA306:AL306"/>
    <mergeCell ref="E307:H307"/>
    <mergeCell ref="I307:L307"/>
    <mergeCell ref="R307:U307"/>
    <mergeCell ref="V307:Y307"/>
    <mergeCell ref="AE307:AH307"/>
    <mergeCell ref="AI307:AL307"/>
    <mergeCell ref="E308:F308"/>
    <mergeCell ref="G308:H308"/>
    <mergeCell ref="I308:J308"/>
    <mergeCell ref="K308:L308"/>
    <mergeCell ref="R308:S308"/>
    <mergeCell ref="T308:U308"/>
    <mergeCell ref="V308:W308"/>
    <mergeCell ref="X308:Y308"/>
    <mergeCell ref="AE308:AF308"/>
    <mergeCell ref="AG308:AH308"/>
    <mergeCell ref="AI308:AJ308"/>
    <mergeCell ref="AK308:AL308"/>
    <mergeCell ref="A13:A91"/>
    <mergeCell ref="A96:A100"/>
    <mergeCell ref="A115:A126"/>
    <mergeCell ref="A131:A178"/>
    <mergeCell ref="A183:A190"/>
    <mergeCell ref="A213:A217"/>
    <mergeCell ref="A241:A248"/>
    <mergeCell ref="A274:A277"/>
    <mergeCell ref="A303:A305"/>
    <mergeCell ref="A310:A312"/>
    <mergeCell ref="B13:B91"/>
    <mergeCell ref="B96:B100"/>
    <mergeCell ref="B115:B126"/>
    <mergeCell ref="B131:B178"/>
    <mergeCell ref="B183:B190"/>
    <mergeCell ref="B213:B217"/>
    <mergeCell ref="B241:B248"/>
    <mergeCell ref="B274:B277"/>
    <mergeCell ref="B303:B305"/>
    <mergeCell ref="B310:B312"/>
    <mergeCell ref="C13:C25"/>
    <mergeCell ref="C26:C40"/>
    <mergeCell ref="C41:C63"/>
    <mergeCell ref="C64:C85"/>
    <mergeCell ref="C87:C91"/>
    <mergeCell ref="C96:C98"/>
    <mergeCell ref="C99:C100"/>
    <mergeCell ref="C115:C119"/>
    <mergeCell ref="C120:C123"/>
    <mergeCell ref="C124:C126"/>
    <mergeCell ref="C131:C140"/>
    <mergeCell ref="C141:C144"/>
    <mergeCell ref="C183:C189"/>
    <mergeCell ref="C213:C217"/>
    <mergeCell ref="C241:C244"/>
    <mergeCell ref="C245:C248"/>
    <mergeCell ref="C274:C277"/>
    <mergeCell ref="D13:D25"/>
    <mergeCell ref="D26:D40"/>
    <mergeCell ref="D41:D63"/>
    <mergeCell ref="D64:D85"/>
    <mergeCell ref="D87:D91"/>
    <mergeCell ref="D96:D98"/>
    <mergeCell ref="D99:D100"/>
    <mergeCell ref="D115:D119"/>
    <mergeCell ref="D120:D123"/>
    <mergeCell ref="D124:D126"/>
    <mergeCell ref="D131:D140"/>
    <mergeCell ref="D141:D144"/>
    <mergeCell ref="D183:D189"/>
    <mergeCell ref="D213:D217"/>
    <mergeCell ref="D241:D244"/>
    <mergeCell ref="D245:D248"/>
    <mergeCell ref="D274:D277"/>
    <mergeCell ref="E18:E19"/>
    <mergeCell ref="E20:E23"/>
    <mergeCell ref="E26:E28"/>
    <mergeCell ref="E29:E30"/>
    <mergeCell ref="E31:E33"/>
    <mergeCell ref="E34:E40"/>
    <mergeCell ref="E55:E59"/>
    <mergeCell ref="E77:E78"/>
    <mergeCell ref="E81:E82"/>
    <mergeCell ref="E121:E122"/>
    <mergeCell ref="E131:E132"/>
    <mergeCell ref="E135:E136"/>
    <mergeCell ref="E241:E242"/>
    <mergeCell ref="E243:E244"/>
    <mergeCell ref="E247:E248"/>
    <mergeCell ref="E275:E276"/>
    <mergeCell ref="F18:F19"/>
    <mergeCell ref="F20:F23"/>
    <mergeCell ref="F26:F28"/>
    <mergeCell ref="F29:F30"/>
    <mergeCell ref="F31:F33"/>
    <mergeCell ref="F34:F40"/>
    <mergeCell ref="F55:F59"/>
    <mergeCell ref="F77:F78"/>
    <mergeCell ref="F81:F82"/>
    <mergeCell ref="F121:F122"/>
    <mergeCell ref="F131:F132"/>
    <mergeCell ref="F135:F136"/>
    <mergeCell ref="F241:F242"/>
    <mergeCell ref="F243:F244"/>
    <mergeCell ref="F247:F248"/>
    <mergeCell ref="F275:F276"/>
    <mergeCell ref="G20:G23"/>
    <mergeCell ref="G26:G28"/>
    <mergeCell ref="G29:G30"/>
    <mergeCell ref="G31:G33"/>
    <mergeCell ref="G34:G40"/>
    <mergeCell ref="G55:G59"/>
    <mergeCell ref="G241:G242"/>
    <mergeCell ref="G243:G244"/>
    <mergeCell ref="G247:G248"/>
    <mergeCell ref="H20:H23"/>
    <mergeCell ref="H26:H28"/>
    <mergeCell ref="H29:H30"/>
    <mergeCell ref="H31:H33"/>
    <mergeCell ref="H34:H40"/>
    <mergeCell ref="H55:H59"/>
    <mergeCell ref="H241:H242"/>
    <mergeCell ref="H243:H244"/>
    <mergeCell ref="H247:H248"/>
    <mergeCell ref="M10:M12"/>
    <mergeCell ref="M93:M95"/>
    <mergeCell ref="M112:M114"/>
    <mergeCell ref="M128:M130"/>
    <mergeCell ref="M180:M182"/>
    <mergeCell ref="M210:M212"/>
    <mergeCell ref="M238:M240"/>
    <mergeCell ref="M271:M273"/>
    <mergeCell ref="M300:M302"/>
    <mergeCell ref="M307:M309"/>
    <mergeCell ref="N13:N70"/>
    <mergeCell ref="N96:N110"/>
    <mergeCell ref="N115:N125"/>
    <mergeCell ref="N131:N178"/>
    <mergeCell ref="N183:N208"/>
    <mergeCell ref="N213:N236"/>
    <mergeCell ref="N241:N269"/>
    <mergeCell ref="N274:N298"/>
    <mergeCell ref="N303:N305"/>
    <mergeCell ref="N310:N312"/>
    <mergeCell ref="O13:O70"/>
    <mergeCell ref="O96:O110"/>
    <mergeCell ref="O115:O125"/>
    <mergeCell ref="O131:O178"/>
    <mergeCell ref="O183:O208"/>
    <mergeCell ref="O213:O236"/>
    <mergeCell ref="O241:O269"/>
    <mergeCell ref="O274:O298"/>
    <mergeCell ref="O303:O305"/>
    <mergeCell ref="O310:O312"/>
    <mergeCell ref="P13:P23"/>
    <mergeCell ref="P24:P29"/>
    <mergeCell ref="P30:P46"/>
    <mergeCell ref="P47:P58"/>
    <mergeCell ref="P59:P70"/>
    <mergeCell ref="P96:P100"/>
    <mergeCell ref="P101:P110"/>
    <mergeCell ref="P115:P116"/>
    <mergeCell ref="P117:P122"/>
    <mergeCell ref="P123:P125"/>
    <mergeCell ref="P131:P143"/>
    <mergeCell ref="P144:P149"/>
    <mergeCell ref="P150:P160"/>
    <mergeCell ref="P161:P172"/>
    <mergeCell ref="P173:P178"/>
    <mergeCell ref="P183:P190"/>
    <mergeCell ref="P191:P197"/>
    <mergeCell ref="P198:P206"/>
    <mergeCell ref="P207:P208"/>
    <mergeCell ref="P213:P215"/>
    <mergeCell ref="P216:P221"/>
    <mergeCell ref="P222:P227"/>
    <mergeCell ref="P228:P230"/>
    <mergeCell ref="P231:P236"/>
    <mergeCell ref="P241:P246"/>
    <mergeCell ref="P247:P252"/>
    <mergeCell ref="P253:P256"/>
    <mergeCell ref="P257:P262"/>
    <mergeCell ref="P263:P269"/>
    <mergeCell ref="P274:P277"/>
    <mergeCell ref="P278:P283"/>
    <mergeCell ref="P284:P287"/>
    <mergeCell ref="P288:P293"/>
    <mergeCell ref="P294:P298"/>
    <mergeCell ref="Q13:Q23"/>
    <mergeCell ref="Q24:Q29"/>
    <mergeCell ref="Q30:Q46"/>
    <mergeCell ref="Q47:Q58"/>
    <mergeCell ref="Q59:Q70"/>
    <mergeCell ref="Q96:Q100"/>
    <mergeCell ref="Q101:Q110"/>
    <mergeCell ref="Q115:Q116"/>
    <mergeCell ref="Q117:Q122"/>
    <mergeCell ref="Q123:Q125"/>
    <mergeCell ref="Q131:Q143"/>
    <mergeCell ref="Q144:Q149"/>
    <mergeCell ref="Q150:Q160"/>
    <mergeCell ref="Q161:Q172"/>
    <mergeCell ref="Q173:Q178"/>
    <mergeCell ref="Q183:Q190"/>
    <mergeCell ref="Q191:Q197"/>
    <mergeCell ref="Q198:Q206"/>
    <mergeCell ref="Q207:Q208"/>
    <mergeCell ref="Q213:Q215"/>
    <mergeCell ref="Q216:Q221"/>
    <mergeCell ref="Q222:Q227"/>
    <mergeCell ref="Q228:Q230"/>
    <mergeCell ref="Q231:Q236"/>
    <mergeCell ref="Q241:Q246"/>
    <mergeCell ref="Q247:Q252"/>
    <mergeCell ref="Q253:Q256"/>
    <mergeCell ref="Q257:Q262"/>
    <mergeCell ref="Q263:Q269"/>
    <mergeCell ref="Q274:Q277"/>
    <mergeCell ref="Q278:Q283"/>
    <mergeCell ref="Q284:Q287"/>
    <mergeCell ref="Q288:Q293"/>
    <mergeCell ref="Q294:Q298"/>
    <mergeCell ref="R13:R14"/>
    <mergeCell ref="R21:R22"/>
    <mergeCell ref="R165:R166"/>
    <mergeCell ref="R167:R168"/>
    <mergeCell ref="R183:R184"/>
    <mergeCell ref="R194:R195"/>
    <mergeCell ref="R199:R200"/>
    <mergeCell ref="R201:R202"/>
    <mergeCell ref="R203:R204"/>
    <mergeCell ref="R205:R206"/>
    <mergeCell ref="R207:R208"/>
    <mergeCell ref="R216:R217"/>
    <mergeCell ref="R225:R226"/>
    <mergeCell ref="R233:R234"/>
    <mergeCell ref="R261:R262"/>
    <mergeCell ref="R266:R267"/>
    <mergeCell ref="R274:R275"/>
    <mergeCell ref="S13:S14"/>
    <mergeCell ref="S21:S22"/>
    <mergeCell ref="S165:S166"/>
    <mergeCell ref="S167:S168"/>
    <mergeCell ref="S183:S184"/>
    <mergeCell ref="S194:S195"/>
    <mergeCell ref="S199:S200"/>
    <mergeCell ref="S201:S202"/>
    <mergeCell ref="S203:S204"/>
    <mergeCell ref="S205:S206"/>
    <mergeCell ref="S207:S208"/>
    <mergeCell ref="S216:S217"/>
    <mergeCell ref="S225:S226"/>
    <mergeCell ref="S233:S234"/>
    <mergeCell ref="S261:S262"/>
    <mergeCell ref="S266:S267"/>
    <mergeCell ref="S274:S275"/>
    <mergeCell ref="T13:T14"/>
    <mergeCell ref="T135:T138"/>
    <mergeCell ref="T173:T178"/>
    <mergeCell ref="T233:T234"/>
    <mergeCell ref="U123:U125"/>
    <mergeCell ref="U173:U178"/>
    <mergeCell ref="U203:U204"/>
    <mergeCell ref="U205:U206"/>
    <mergeCell ref="U225:U226"/>
    <mergeCell ref="U244:U245"/>
    <mergeCell ref="U261:U262"/>
    <mergeCell ref="U266:U267"/>
    <mergeCell ref="U274:U275"/>
    <mergeCell ref="Z10:Z12"/>
    <mergeCell ref="Z93:Z95"/>
    <mergeCell ref="Z112:Z114"/>
    <mergeCell ref="Z128:Z130"/>
    <mergeCell ref="Z180:Z182"/>
    <mergeCell ref="Z210:Z212"/>
    <mergeCell ref="Z238:Z240"/>
    <mergeCell ref="Z271:Z273"/>
    <mergeCell ref="Z300:Z302"/>
    <mergeCell ref="Z307:Z309"/>
    <mergeCell ref="AA13:AA37"/>
    <mergeCell ref="AA115:AA118"/>
    <mergeCell ref="AA131:AA135"/>
    <mergeCell ref="AB13:AB37"/>
    <mergeCell ref="AB115:AB118"/>
    <mergeCell ref="AB131:AB135"/>
    <mergeCell ref="AC13:AC22"/>
    <mergeCell ref="AC23:AC37"/>
    <mergeCell ref="AC115:AC118"/>
    <mergeCell ref="AC131:AC135"/>
    <mergeCell ref="AD13:AD22"/>
    <mergeCell ref="AD23:AD37"/>
    <mergeCell ref="AD115:AD118"/>
    <mergeCell ref="AD131:AD135"/>
    <mergeCell ref="AM10:AM12"/>
    <mergeCell ref="AM93:AM95"/>
    <mergeCell ref="AM112:AM114"/>
    <mergeCell ref="AM128:AM130"/>
    <mergeCell ref="AM180:AM182"/>
    <mergeCell ref="AM210:AM212"/>
    <mergeCell ref="AM238:AM240"/>
    <mergeCell ref="AM271:AM273"/>
    <mergeCell ref="AM300:AM302"/>
    <mergeCell ref="AM307:AM309"/>
    <mergeCell ref="A6:B7"/>
    <mergeCell ref="A10:B11"/>
    <mergeCell ref="C10:D11"/>
    <mergeCell ref="AA10:AB11"/>
    <mergeCell ref="AC10:AD11"/>
    <mergeCell ref="N10:O11"/>
    <mergeCell ref="P10:Q11"/>
    <mergeCell ref="A93:B94"/>
    <mergeCell ref="C93:D94"/>
    <mergeCell ref="AA93:AB94"/>
    <mergeCell ref="AC93:AD94"/>
    <mergeCell ref="N93:O94"/>
    <mergeCell ref="P93:Q94"/>
    <mergeCell ref="AB6:AM7"/>
    <mergeCell ref="A112:B113"/>
    <mergeCell ref="C112:D113"/>
    <mergeCell ref="AA112:AB113"/>
    <mergeCell ref="AC112:AD113"/>
    <mergeCell ref="N112:O113"/>
    <mergeCell ref="P112:Q113"/>
    <mergeCell ref="A128:B129"/>
    <mergeCell ref="C128:D129"/>
    <mergeCell ref="AA128:AB129"/>
    <mergeCell ref="AC128:AD129"/>
    <mergeCell ref="N128:O129"/>
    <mergeCell ref="P128:Q129"/>
    <mergeCell ref="A180:B181"/>
    <mergeCell ref="C180:D181"/>
    <mergeCell ref="AA180:AB181"/>
    <mergeCell ref="AC180:AD181"/>
    <mergeCell ref="N180:O181"/>
    <mergeCell ref="P180:Q181"/>
    <mergeCell ref="A210:B211"/>
    <mergeCell ref="C210:D211"/>
    <mergeCell ref="AA210:AB211"/>
    <mergeCell ref="AC210:AD211"/>
    <mergeCell ref="N210:O211"/>
    <mergeCell ref="P210:Q211"/>
    <mergeCell ref="A238:B239"/>
    <mergeCell ref="C238:D239"/>
    <mergeCell ref="AA238:AB239"/>
    <mergeCell ref="AC238:AD239"/>
    <mergeCell ref="N238:O239"/>
    <mergeCell ref="P238:Q239"/>
    <mergeCell ref="A271:B272"/>
    <mergeCell ref="C271:D272"/>
    <mergeCell ref="AA271:AB272"/>
    <mergeCell ref="AC271:AD272"/>
    <mergeCell ref="N271:O272"/>
    <mergeCell ref="P271:Q272"/>
    <mergeCell ref="A300:B301"/>
    <mergeCell ref="C300:D301"/>
    <mergeCell ref="AA300:AB301"/>
    <mergeCell ref="AC300:AD301"/>
    <mergeCell ref="N300:O301"/>
    <mergeCell ref="P300:Q301"/>
    <mergeCell ref="A307:B308"/>
    <mergeCell ref="C307:D308"/>
    <mergeCell ref="AA307:AB308"/>
    <mergeCell ref="AC307:AD308"/>
    <mergeCell ref="N307:O308"/>
    <mergeCell ref="P307:Q308"/>
  </mergeCells>
  <printOptions horizontalCentered="1"/>
  <pageMargins left="0.708661417322835" right="0.708661417322835" top="0.748031496062992" bottom="0.748031496062992" header="0.31496062992126" footer="0.31496062992126"/>
  <pageSetup paperSize="9" scale="63" orientation="portrait"/>
  <headerFooter/>
  <rowBreaks count="2" manualBreakCount="2">
    <brk id="293" max="12" man="1"/>
    <brk id="312" max="12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R549"/>
  <sheetViews>
    <sheetView tabSelected="1" zoomScale="70" zoomScaleNormal="70" topLeftCell="AG1" workbookViewId="0">
      <selection activeCell="A1" sqref="A1:DR1"/>
    </sheetView>
  </sheetViews>
  <sheetFormatPr defaultColWidth="9" defaultRowHeight="30" customHeight="1"/>
  <cols>
    <col min="1" max="1" width="6.45" style="1" customWidth="1"/>
    <col min="2" max="2" width="10.6333333333333" style="1" customWidth="1"/>
    <col min="3" max="3" width="5.29166666666667" style="1" customWidth="1"/>
    <col min="4" max="4" width="40" style="1" customWidth="1"/>
    <col min="5" max="5" width="11.775" style="1" customWidth="1"/>
    <col min="6" max="6" width="14.9416666666667" style="1" customWidth="1"/>
    <col min="7" max="7" width="7.45" style="1" customWidth="1"/>
    <col min="8" max="8" width="13.1666666666667" style="1" customWidth="1"/>
    <col min="9" max="9" width="7.86666666666667" style="1" customWidth="1"/>
    <col min="10" max="10" width="11.775" style="1" customWidth="1"/>
    <col min="11" max="11" width="7.60833333333333" style="1" customWidth="1"/>
    <col min="12" max="12" width="11.775" style="1" customWidth="1"/>
    <col min="13" max="13" width="9.03333333333333" style="1" customWidth="1"/>
    <col min="14" max="14" width="13.9333333333333" style="1" customWidth="1"/>
    <col min="15" max="15" width="10.7833333333333" style="1" customWidth="1"/>
    <col min="16" max="16" width="9.05" style="1" customWidth="1"/>
    <col min="17" max="17" width="13.0083333333333" style="1" customWidth="1"/>
    <col min="18" max="18" width="11.775" style="1" customWidth="1"/>
    <col min="19" max="19" width="9.69166666666667" style="1" customWidth="1"/>
    <col min="20" max="20" width="7.675" style="1" customWidth="1"/>
    <col min="21" max="21" width="11.775" style="1" customWidth="1"/>
    <col min="22" max="22" width="11.5833333333333" style="1" customWidth="1"/>
    <col min="23" max="23" width="11.775" style="1" customWidth="1"/>
    <col min="24" max="24" width="12.6916666666667" style="1" customWidth="1"/>
    <col min="25" max="25" width="9.69166666666667" style="1" customWidth="1"/>
    <col min="26" max="26" width="11.7416666666667" style="1" customWidth="1"/>
    <col min="27" max="27" width="13.1333333333333" style="1" customWidth="1"/>
    <col min="28" max="29" width="9" style="1"/>
    <col min="30" max="30" width="6.75833333333333" style="2" customWidth="1"/>
    <col min="31" max="31" width="13.0916666666667" style="2" customWidth="1"/>
    <col min="32" max="32" width="12.7833333333333" style="2" customWidth="1"/>
    <col min="33" max="33" width="61.5833333333333" style="2" customWidth="1"/>
    <col min="34" max="34" width="9" style="2" customWidth="1"/>
    <col min="35" max="35" width="12.7916666666667" style="2" customWidth="1"/>
    <col min="36" max="36" width="11.5916666666667" style="2" customWidth="1"/>
    <col min="37" max="39" width="6.275" style="2" customWidth="1"/>
    <col min="40" max="40" width="17.6416666666667" style="2" customWidth="1"/>
    <col min="41" max="41" width="13.0916666666667" style="2" customWidth="1"/>
    <col min="42" max="42" width="12.7833333333333" style="2" customWidth="1"/>
    <col min="43" max="43" width="61.5833333333333" style="2" customWidth="1"/>
    <col min="44" max="44" width="9" style="2" customWidth="1"/>
    <col min="45" max="45" width="7.925" style="2" customWidth="1"/>
    <col min="46" max="46" width="11.5916666666667" style="2" customWidth="1"/>
    <col min="47" max="47" width="5.23333333333333" style="2" customWidth="1"/>
    <col min="48" max="48" width="12.1333333333333" style="3" customWidth="1"/>
    <col min="49" max="51" width="6.275" style="2" customWidth="1"/>
    <col min="52" max="52" width="6.275" style="4" customWidth="1"/>
    <col min="53" max="59" width="6.275" style="2" customWidth="1"/>
    <col min="60" max="60" width="9" style="1"/>
    <col min="61" max="61" width="6.175" style="5" customWidth="1"/>
    <col min="62" max="62" width="11.325" style="6" customWidth="1"/>
    <col min="63" max="63" width="7.2" style="5" customWidth="1"/>
    <col min="64" max="64" width="9.55" style="5" customWidth="1"/>
    <col min="65" max="65" width="7.2" style="5" customWidth="1"/>
    <col min="66" max="66" width="10" style="5" customWidth="1"/>
    <col min="67" max="71" width="8.63333333333333" style="5" customWidth="1"/>
    <col min="72" max="72" width="14.85" style="5" customWidth="1"/>
    <col min="73" max="74" width="8.63333333333333" style="5" customWidth="1"/>
    <col min="75" max="98" width="7.13333333333333" style="5" customWidth="1"/>
    <col min="99" max="99" width="12.2" style="5" customWidth="1"/>
    <col min="100" max="101" width="9" style="1"/>
    <col min="102" max="102" width="5.44166666666667" style="7" customWidth="1"/>
    <col min="103" max="103" width="3.675" style="7" customWidth="1"/>
    <col min="104" max="105" width="3.525" style="7" customWidth="1"/>
    <col min="106" max="106" width="5.58333333333333" style="7" customWidth="1"/>
    <col min="107" max="107" width="9" style="7"/>
    <col min="108" max="108" width="13.0833333333333" style="7" customWidth="1"/>
    <col min="109" max="109" width="4.7" style="7" customWidth="1"/>
    <col min="110" max="111" width="9" style="7"/>
    <col min="112" max="112" width="13.525" style="7" customWidth="1"/>
    <col min="113" max="118" width="9" style="7"/>
    <col min="119" max="119" width="6.31666666666667" style="7" customWidth="1"/>
    <col min="120" max="120" width="7.5" style="7" customWidth="1"/>
    <col min="121" max="121" width="6.90833333333333" style="7" customWidth="1"/>
    <col min="122" max="122" width="6.16666666666667" style="7" customWidth="1"/>
    <col min="123" max="16384" width="9" style="1"/>
  </cols>
  <sheetData>
    <row r="1" ht="40" customHeight="1" spans="1:122">
      <c r="A1" s="8" t="s">
        <v>800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  <c r="CF1" s="8"/>
      <c r="CG1" s="8"/>
      <c r="CH1" s="8"/>
      <c r="CI1" s="8"/>
      <c r="CJ1" s="8"/>
      <c r="CK1" s="8"/>
      <c r="CL1" s="8"/>
      <c r="CM1" s="8"/>
      <c r="CN1" s="8"/>
      <c r="CO1" s="8"/>
      <c r="CP1" s="8"/>
      <c r="CQ1" s="8"/>
      <c r="CR1" s="8"/>
      <c r="CS1" s="8"/>
      <c r="CT1" s="8"/>
      <c r="CU1" s="8"/>
      <c r="CV1" s="8"/>
      <c r="CW1" s="8"/>
      <c r="CX1" s="8"/>
      <c r="CY1" s="8"/>
      <c r="CZ1" s="8"/>
      <c r="DA1" s="8"/>
      <c r="DB1" s="8"/>
      <c r="DC1" s="8"/>
      <c r="DD1" s="8"/>
      <c r="DE1" s="8"/>
      <c r="DF1" s="8"/>
      <c r="DG1" s="8"/>
      <c r="DH1" s="8"/>
      <c r="DI1" s="8"/>
      <c r="DJ1" s="8"/>
      <c r="DK1" s="8"/>
      <c r="DL1" s="8"/>
      <c r="DM1" s="8"/>
      <c r="DN1" s="8"/>
      <c r="DO1" s="8"/>
      <c r="DP1" s="8"/>
      <c r="DQ1" s="8"/>
      <c r="DR1" s="8"/>
    </row>
    <row r="2" ht="32" customHeight="1" spans="1:122">
      <c r="A2" s="9" t="str">
        <f>'（第1-4层）项目全信息汇总'!S103</f>
        <v>S2C213</v>
      </c>
      <c r="B2" s="10"/>
      <c r="C2" s="10"/>
      <c r="D2" s="11" t="s">
        <v>801</v>
      </c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31"/>
      <c r="AB2" s="23"/>
      <c r="AC2" s="23"/>
      <c r="AD2" s="32" t="str">
        <f>'（第1-4层）项目全信息汇总'!S46</f>
        <v>S2A325</v>
      </c>
      <c r="AE2" s="33"/>
      <c r="AF2" s="34" t="s">
        <v>802</v>
      </c>
      <c r="AG2" s="34"/>
      <c r="AH2" s="34"/>
      <c r="AI2" s="34"/>
      <c r="AJ2" s="34"/>
      <c r="AK2" s="42"/>
      <c r="AL2" s="43"/>
      <c r="AM2" s="43"/>
      <c r="AN2" s="32" t="str">
        <f>'（第1-4层）项目全信息汇总'!S110</f>
        <v>S2C219</v>
      </c>
      <c r="AO2" s="55"/>
      <c r="AP2" s="56" t="s">
        <v>803</v>
      </c>
      <c r="AQ2" s="56"/>
      <c r="AR2" s="56"/>
      <c r="AS2" s="56"/>
      <c r="AT2" s="56"/>
      <c r="AU2" s="56"/>
      <c r="AV2" s="56"/>
      <c r="AW2" s="56"/>
      <c r="AX2" s="56"/>
      <c r="AY2" s="56"/>
      <c r="AZ2" s="56"/>
      <c r="BA2" s="56"/>
      <c r="BB2" s="56"/>
      <c r="BC2" s="56"/>
      <c r="BD2" s="56"/>
      <c r="BE2" s="56"/>
      <c r="BF2" s="56"/>
      <c r="BG2" s="63"/>
      <c r="BH2" s="23"/>
      <c r="BI2" s="64" t="str">
        <f>'（第1-4层）项目全信息汇总'!S104</f>
        <v>S2C214</v>
      </c>
      <c r="BJ2" s="65"/>
      <c r="BK2" s="66" t="s">
        <v>804</v>
      </c>
      <c r="BL2" s="67"/>
      <c r="BM2" s="67"/>
      <c r="BN2" s="67"/>
      <c r="BO2" s="67"/>
      <c r="BP2" s="67"/>
      <c r="BQ2" s="67"/>
      <c r="BR2" s="67"/>
      <c r="BS2" s="67"/>
      <c r="BT2" s="67"/>
      <c r="BU2" s="67"/>
      <c r="BV2" s="67"/>
      <c r="BW2" s="67"/>
      <c r="BX2" s="67"/>
      <c r="BY2" s="67"/>
      <c r="BZ2" s="67"/>
      <c r="CA2" s="67"/>
      <c r="CB2" s="67"/>
      <c r="CC2" s="67"/>
      <c r="CD2" s="67"/>
      <c r="CE2" s="67"/>
      <c r="CF2" s="67"/>
      <c r="CG2" s="67"/>
      <c r="CH2" s="67"/>
      <c r="CI2" s="67"/>
      <c r="CJ2" s="67"/>
      <c r="CK2" s="67"/>
      <c r="CL2" s="67"/>
      <c r="CM2" s="67"/>
      <c r="CN2" s="67"/>
      <c r="CO2" s="67"/>
      <c r="CP2" s="67"/>
      <c r="CQ2" s="67"/>
      <c r="CR2" s="67"/>
      <c r="CS2" s="67"/>
      <c r="CT2" s="67"/>
      <c r="CU2" s="87"/>
      <c r="CV2" s="23"/>
      <c r="CW2" s="23"/>
      <c r="CX2" s="88" t="str">
        <f>'（第1-4层）项目全信息汇总'!S228</f>
        <v>S2G411</v>
      </c>
      <c r="CY2" s="89"/>
      <c r="CZ2" s="90"/>
      <c r="DA2" s="100" t="s">
        <v>805</v>
      </c>
      <c r="DB2" s="101"/>
      <c r="DC2" s="101"/>
      <c r="DD2" s="101"/>
      <c r="DE2" s="101"/>
      <c r="DF2" s="101"/>
      <c r="DG2" s="101"/>
      <c r="DH2" s="101"/>
      <c r="DI2" s="101"/>
      <c r="DJ2" s="101"/>
      <c r="DK2" s="101"/>
      <c r="DL2" s="101"/>
      <c r="DM2" s="101"/>
      <c r="DN2" s="101"/>
      <c r="DO2" s="101"/>
      <c r="DP2" s="101"/>
      <c r="DQ2" s="101"/>
      <c r="DR2" s="118"/>
    </row>
    <row r="3" ht="32" customHeight="1" spans="1:122">
      <c r="A3" s="12" t="s">
        <v>806</v>
      </c>
      <c r="B3" s="13" t="s">
        <v>807</v>
      </c>
      <c r="C3" s="13" t="s">
        <v>808</v>
      </c>
      <c r="D3" s="13" t="s">
        <v>809</v>
      </c>
      <c r="E3" s="13" t="s">
        <v>810</v>
      </c>
      <c r="F3" s="13" t="s">
        <v>811</v>
      </c>
      <c r="G3" s="13"/>
      <c r="H3" s="13" t="s">
        <v>812</v>
      </c>
      <c r="I3" s="13"/>
      <c r="J3" s="13" t="s">
        <v>813</v>
      </c>
      <c r="K3" s="13"/>
      <c r="L3" s="13" t="s">
        <v>814</v>
      </c>
      <c r="M3" s="13"/>
      <c r="N3" s="13" t="s">
        <v>815</v>
      </c>
      <c r="O3" s="13"/>
      <c r="P3" s="13"/>
      <c r="Q3" s="13"/>
      <c r="R3" s="13"/>
      <c r="S3" s="13" t="s">
        <v>816</v>
      </c>
      <c r="T3" s="13"/>
      <c r="U3" s="13" t="s">
        <v>817</v>
      </c>
      <c r="V3" s="13"/>
      <c r="W3" s="13" t="s">
        <v>818</v>
      </c>
      <c r="X3" s="13"/>
      <c r="Y3" s="13" t="s">
        <v>819</v>
      </c>
      <c r="Z3" s="13"/>
      <c r="AA3" s="35" t="s">
        <v>820</v>
      </c>
      <c r="AB3" s="23"/>
      <c r="AC3" s="23"/>
      <c r="AD3" s="36" t="s">
        <v>806</v>
      </c>
      <c r="AE3" s="37" t="s">
        <v>821</v>
      </c>
      <c r="AF3" s="37" t="s">
        <v>822</v>
      </c>
      <c r="AG3" s="37" t="s">
        <v>823</v>
      </c>
      <c r="AH3" s="37" t="s">
        <v>824</v>
      </c>
      <c r="AI3" s="44" t="s">
        <v>825</v>
      </c>
      <c r="AJ3" s="44" t="s">
        <v>826</v>
      </c>
      <c r="AK3" s="45" t="s">
        <v>53</v>
      </c>
      <c r="AL3" s="46"/>
      <c r="AM3" s="46"/>
      <c r="AN3" s="36" t="s">
        <v>827</v>
      </c>
      <c r="AO3" s="37" t="s">
        <v>821</v>
      </c>
      <c r="AP3" s="37" t="s">
        <v>822</v>
      </c>
      <c r="AQ3" s="37" t="s">
        <v>823</v>
      </c>
      <c r="AR3" s="37" t="s">
        <v>824</v>
      </c>
      <c r="AS3" s="44" t="s">
        <v>825</v>
      </c>
      <c r="AT3" s="44" t="s">
        <v>828</v>
      </c>
      <c r="AU3" s="37" t="s">
        <v>829</v>
      </c>
      <c r="AV3" s="44" t="s">
        <v>830</v>
      </c>
      <c r="AW3" s="58" t="s">
        <v>831</v>
      </c>
      <c r="AX3" s="59" t="s">
        <v>832</v>
      </c>
      <c r="AY3" s="59"/>
      <c r="AZ3" s="59"/>
      <c r="BA3" s="59"/>
      <c r="BB3" s="59"/>
      <c r="BC3" s="59"/>
      <c r="BD3" s="60" t="s">
        <v>833</v>
      </c>
      <c r="BE3" s="60"/>
      <c r="BF3" s="60"/>
      <c r="BG3" s="45" t="s">
        <v>53</v>
      </c>
      <c r="BH3" s="23"/>
      <c r="BI3" s="68" t="s">
        <v>806</v>
      </c>
      <c r="BJ3" s="69" t="s">
        <v>834</v>
      </c>
      <c r="BK3" s="70" t="s">
        <v>835</v>
      </c>
      <c r="BL3" s="71" t="s">
        <v>836</v>
      </c>
      <c r="BM3" s="71" t="s">
        <v>825</v>
      </c>
      <c r="BN3" s="71" t="s">
        <v>837</v>
      </c>
      <c r="BO3" s="71" t="s">
        <v>838</v>
      </c>
      <c r="BP3" s="71"/>
      <c r="BQ3" s="71"/>
      <c r="BR3" s="71" t="s">
        <v>839</v>
      </c>
      <c r="BS3" s="71"/>
      <c r="BT3" s="71"/>
      <c r="BU3" s="71" t="s">
        <v>840</v>
      </c>
      <c r="BV3" s="71"/>
      <c r="BW3" s="71"/>
      <c r="BX3" s="71"/>
      <c r="BY3" s="71"/>
      <c r="BZ3" s="71"/>
      <c r="CA3" s="71"/>
      <c r="CB3" s="71"/>
      <c r="CC3" s="71"/>
      <c r="CD3" s="71"/>
      <c r="CE3" s="71"/>
      <c r="CF3" s="71"/>
      <c r="CG3" s="71" t="s">
        <v>841</v>
      </c>
      <c r="CH3" s="71"/>
      <c r="CI3" s="71"/>
      <c r="CJ3" s="71" t="s">
        <v>842</v>
      </c>
      <c r="CK3" s="71"/>
      <c r="CL3" s="71"/>
      <c r="CM3" s="71" t="s">
        <v>817</v>
      </c>
      <c r="CN3" s="71"/>
      <c r="CO3" s="71"/>
      <c r="CP3" s="71" t="s">
        <v>818</v>
      </c>
      <c r="CQ3" s="71"/>
      <c r="CR3" s="71"/>
      <c r="CS3" s="71" t="s">
        <v>813</v>
      </c>
      <c r="CT3" s="71"/>
      <c r="CU3" s="91"/>
      <c r="CV3" s="92"/>
      <c r="CW3" s="23"/>
      <c r="CX3" s="93" t="s">
        <v>843</v>
      </c>
      <c r="CY3" s="94" t="s">
        <v>844</v>
      </c>
      <c r="CZ3" s="94" t="s">
        <v>845</v>
      </c>
      <c r="DA3" s="102" t="s">
        <v>846</v>
      </c>
      <c r="DB3" s="102" t="s">
        <v>847</v>
      </c>
      <c r="DC3" s="102" t="s">
        <v>848</v>
      </c>
      <c r="DD3" s="102" t="s">
        <v>849</v>
      </c>
      <c r="DE3" s="102" t="s">
        <v>850</v>
      </c>
      <c r="DF3" s="103" t="s">
        <v>851</v>
      </c>
      <c r="DG3" s="103" t="s">
        <v>852</v>
      </c>
      <c r="DH3" s="104" t="s">
        <v>853</v>
      </c>
      <c r="DI3" s="104" t="s">
        <v>854</v>
      </c>
      <c r="DJ3" s="102" t="s">
        <v>855</v>
      </c>
      <c r="DK3" s="102" t="s">
        <v>856</v>
      </c>
      <c r="DL3" s="102" t="s">
        <v>857</v>
      </c>
      <c r="DM3" s="102" t="s">
        <v>858</v>
      </c>
      <c r="DN3" s="102" t="s">
        <v>859</v>
      </c>
      <c r="DO3" s="102" t="s">
        <v>858</v>
      </c>
      <c r="DP3" s="102" t="s">
        <v>860</v>
      </c>
      <c r="DQ3" s="102" t="s">
        <v>861</v>
      </c>
      <c r="DR3" s="45" t="s">
        <v>862</v>
      </c>
    </row>
    <row r="4" customHeight="1" spans="1:122">
      <c r="A4" s="12"/>
      <c r="B4" s="13"/>
      <c r="C4" s="13"/>
      <c r="D4" s="13"/>
      <c r="E4" s="13"/>
      <c r="F4" s="13" t="s">
        <v>863</v>
      </c>
      <c r="G4" s="14" t="s">
        <v>864</v>
      </c>
      <c r="H4" s="13" t="s">
        <v>863</v>
      </c>
      <c r="I4" s="14" t="s">
        <v>864</v>
      </c>
      <c r="J4" s="13" t="s">
        <v>863</v>
      </c>
      <c r="K4" s="14" t="s">
        <v>864</v>
      </c>
      <c r="L4" s="13" t="s">
        <v>863</v>
      </c>
      <c r="M4" s="14" t="s">
        <v>864</v>
      </c>
      <c r="N4" s="13" t="s">
        <v>863</v>
      </c>
      <c r="O4" s="13" t="s">
        <v>865</v>
      </c>
      <c r="P4" s="13" t="s">
        <v>866</v>
      </c>
      <c r="Q4" s="13" t="s">
        <v>867</v>
      </c>
      <c r="R4" s="13" t="s">
        <v>868</v>
      </c>
      <c r="S4" s="13" t="s">
        <v>869</v>
      </c>
      <c r="T4" s="13" t="s">
        <v>870</v>
      </c>
      <c r="U4" s="13" t="s">
        <v>863</v>
      </c>
      <c r="V4" s="28" t="s">
        <v>864</v>
      </c>
      <c r="W4" s="13" t="s">
        <v>863</v>
      </c>
      <c r="X4" s="13" t="s">
        <v>864</v>
      </c>
      <c r="Y4" s="13" t="s">
        <v>863</v>
      </c>
      <c r="Z4" s="28" t="s">
        <v>864</v>
      </c>
      <c r="AA4" s="35"/>
      <c r="AB4" s="23"/>
      <c r="AC4" s="23"/>
      <c r="AD4" s="38">
        <v>1</v>
      </c>
      <c r="AE4" s="39" t="s">
        <v>871</v>
      </c>
      <c r="AF4" s="25" t="s">
        <v>872</v>
      </c>
      <c r="AG4" s="47" t="s">
        <v>873</v>
      </c>
      <c r="AH4" s="18" t="s">
        <v>874</v>
      </c>
      <c r="AI4" s="29">
        <v>63.8</v>
      </c>
      <c r="AJ4" s="48">
        <v>43571</v>
      </c>
      <c r="AK4" s="49"/>
      <c r="AL4" s="50"/>
      <c r="AM4" s="50"/>
      <c r="AN4" s="38" t="s">
        <v>875</v>
      </c>
      <c r="AO4" s="39" t="str">
        <f t="shared" ref="AO4:AT4" si="0">AE4</f>
        <v>二道沟隧道出口</v>
      </c>
      <c r="AP4" s="25" t="str">
        <f t="shared" si="0"/>
        <v>导向墙</v>
      </c>
      <c r="AQ4" s="47" t="str">
        <f t="shared" si="0"/>
        <v>DK113+491.01～DK113+489.78上、中初期支护</v>
      </c>
      <c r="AR4" s="18" t="str">
        <f t="shared" si="0"/>
        <v>C25</v>
      </c>
      <c r="AS4" s="29">
        <f t="shared" si="0"/>
        <v>63.8</v>
      </c>
      <c r="AT4" s="48">
        <f t="shared" si="0"/>
        <v>43571</v>
      </c>
      <c r="AU4" s="54">
        <v>28</v>
      </c>
      <c r="AV4" s="57">
        <f t="shared" ref="AV4:AV10" si="1">AT4+28</f>
        <v>43599</v>
      </c>
      <c r="AW4" s="61">
        <v>3</v>
      </c>
      <c r="AX4" s="62">
        <v>42.5</v>
      </c>
      <c r="AY4" s="62">
        <v>41</v>
      </c>
      <c r="AZ4" s="62">
        <v>42.7</v>
      </c>
      <c r="BA4" s="62"/>
      <c r="BB4" s="62"/>
      <c r="BC4" s="62"/>
      <c r="BD4" s="54">
        <v>190</v>
      </c>
      <c r="BE4" s="54">
        <v>195</v>
      </c>
      <c r="BF4" s="54"/>
      <c r="BG4" s="49"/>
      <c r="BH4" s="23"/>
      <c r="BI4" s="72"/>
      <c r="BJ4" s="73"/>
      <c r="BK4" s="70"/>
      <c r="BL4" s="71"/>
      <c r="BM4" s="71"/>
      <c r="BN4" s="71"/>
      <c r="BO4" s="71"/>
      <c r="BP4" s="71"/>
      <c r="BQ4" s="71"/>
      <c r="BR4" s="71"/>
      <c r="BS4" s="71"/>
      <c r="BT4" s="71"/>
      <c r="BU4" s="71" t="s">
        <v>876</v>
      </c>
      <c r="BV4" s="71"/>
      <c r="BW4" s="71"/>
      <c r="BX4" s="81" t="s">
        <v>877</v>
      </c>
      <c r="BY4" s="81"/>
      <c r="BZ4" s="81"/>
      <c r="CA4" s="71" t="s">
        <v>878</v>
      </c>
      <c r="CB4" s="71"/>
      <c r="CC4" s="71"/>
      <c r="CD4" s="83" t="s">
        <v>879</v>
      </c>
      <c r="CE4" s="83"/>
      <c r="CF4" s="83"/>
      <c r="CG4" s="71"/>
      <c r="CH4" s="71"/>
      <c r="CI4" s="71"/>
      <c r="CJ4" s="71"/>
      <c r="CK4" s="71"/>
      <c r="CL4" s="71"/>
      <c r="CM4" s="71"/>
      <c r="CN4" s="71"/>
      <c r="CO4" s="71"/>
      <c r="CP4" s="71"/>
      <c r="CQ4" s="71"/>
      <c r="CR4" s="71"/>
      <c r="CS4" s="71"/>
      <c r="CT4" s="71"/>
      <c r="CU4" s="91"/>
      <c r="CV4" s="92"/>
      <c r="CW4" s="23"/>
      <c r="CX4" s="95">
        <v>2010</v>
      </c>
      <c r="CY4" s="96">
        <v>3</v>
      </c>
      <c r="CZ4" s="96">
        <v>20</v>
      </c>
      <c r="DA4" s="54" t="s">
        <v>880</v>
      </c>
      <c r="DB4" s="96">
        <v>35</v>
      </c>
      <c r="DC4" s="54" t="s">
        <v>881</v>
      </c>
      <c r="DD4" s="54" t="s">
        <v>882</v>
      </c>
      <c r="DE4" s="54" t="s">
        <v>883</v>
      </c>
      <c r="DF4" s="105">
        <v>13.204</v>
      </c>
      <c r="DG4" s="106">
        <v>5350</v>
      </c>
      <c r="DH4" s="107">
        <f t="shared" ref="DH4:DH67" si="2">DF4*DG4</f>
        <v>70641.4</v>
      </c>
      <c r="DI4" s="114" t="s">
        <v>884</v>
      </c>
      <c r="DJ4" s="54" t="s">
        <v>885</v>
      </c>
      <c r="DK4" s="54" t="s">
        <v>886</v>
      </c>
      <c r="DL4" s="54" t="s">
        <v>887</v>
      </c>
      <c r="DM4" s="54" t="s">
        <v>888</v>
      </c>
      <c r="DN4" s="54" t="s">
        <v>889</v>
      </c>
      <c r="DO4" s="54" t="s">
        <v>890</v>
      </c>
      <c r="DP4" s="115" t="s">
        <v>891</v>
      </c>
      <c r="DQ4" s="54" t="s">
        <v>892</v>
      </c>
      <c r="DR4" s="49" t="s">
        <v>893</v>
      </c>
    </row>
    <row r="5" customHeight="1" spans="1:122">
      <c r="A5" s="15">
        <v>1</v>
      </c>
      <c r="B5" s="16" t="s">
        <v>894</v>
      </c>
      <c r="C5" s="16"/>
      <c r="D5" s="16" t="s">
        <v>895</v>
      </c>
      <c r="E5" s="16" t="s">
        <v>896</v>
      </c>
      <c r="F5" s="16" t="s">
        <v>897</v>
      </c>
      <c r="G5" s="16" t="s">
        <v>898</v>
      </c>
      <c r="H5" s="16"/>
      <c r="I5" s="16"/>
      <c r="J5" s="16"/>
      <c r="K5" s="16"/>
      <c r="L5" s="16" t="s">
        <v>899</v>
      </c>
      <c r="M5" s="16" t="s">
        <v>898</v>
      </c>
      <c r="N5" s="16"/>
      <c r="O5" s="16"/>
      <c r="P5" s="16"/>
      <c r="Q5" s="16"/>
      <c r="R5" s="16"/>
      <c r="S5" s="16" t="s">
        <v>900</v>
      </c>
      <c r="T5" s="16">
        <v>360</v>
      </c>
      <c r="U5" s="16"/>
      <c r="V5" s="16"/>
      <c r="W5" s="16"/>
      <c r="X5" s="16"/>
      <c r="Y5" s="16"/>
      <c r="Z5" s="16"/>
      <c r="AA5" s="40" t="s">
        <v>901</v>
      </c>
      <c r="AB5" s="23"/>
      <c r="AC5" s="23"/>
      <c r="AD5" s="38">
        <v>2</v>
      </c>
      <c r="AE5" s="39" t="s">
        <v>871</v>
      </c>
      <c r="AF5" s="25" t="s">
        <v>902</v>
      </c>
      <c r="AG5" s="47" t="s">
        <v>903</v>
      </c>
      <c r="AH5" s="18" t="s">
        <v>874</v>
      </c>
      <c r="AI5" s="29">
        <v>9.17</v>
      </c>
      <c r="AJ5" s="51">
        <v>43578</v>
      </c>
      <c r="AK5" s="49"/>
      <c r="AL5" s="50"/>
      <c r="AM5" s="50"/>
      <c r="AN5" s="38" t="s">
        <v>904</v>
      </c>
      <c r="AO5" s="39" t="str">
        <f t="shared" ref="AO5:AT5" si="3">AE5</f>
        <v>二道沟隧道出口</v>
      </c>
      <c r="AP5" s="25" t="str">
        <f t="shared" si="3"/>
        <v>初期支护</v>
      </c>
      <c r="AQ5" s="47" t="str">
        <f t="shared" si="3"/>
        <v>DK113+489.78～DK113+488.51上、中初期支护</v>
      </c>
      <c r="AR5" s="18" t="str">
        <f t="shared" si="3"/>
        <v>C25</v>
      </c>
      <c r="AS5" s="29">
        <f t="shared" si="3"/>
        <v>9.17</v>
      </c>
      <c r="AT5" s="48">
        <f t="shared" si="3"/>
        <v>43578</v>
      </c>
      <c r="AU5" s="54">
        <v>28</v>
      </c>
      <c r="AV5" s="57">
        <f t="shared" si="1"/>
        <v>43606</v>
      </c>
      <c r="AW5" s="61">
        <v>3</v>
      </c>
      <c r="AX5" s="62">
        <v>39.4</v>
      </c>
      <c r="AY5" s="62">
        <v>36.9</v>
      </c>
      <c r="AZ5" s="62">
        <v>38.2</v>
      </c>
      <c r="BA5" s="62"/>
      <c r="BB5" s="62"/>
      <c r="BC5" s="62"/>
      <c r="BD5" s="54">
        <v>195</v>
      </c>
      <c r="BE5" s="54">
        <v>195</v>
      </c>
      <c r="BF5" s="54"/>
      <c r="BG5" s="49"/>
      <c r="BH5" s="23"/>
      <c r="BI5" s="72"/>
      <c r="BJ5" s="73"/>
      <c r="BK5" s="70"/>
      <c r="BL5" s="71"/>
      <c r="BM5" s="71"/>
      <c r="BN5" s="71"/>
      <c r="BO5" s="76" t="s">
        <v>905</v>
      </c>
      <c r="BP5" s="76" t="s">
        <v>905</v>
      </c>
      <c r="BQ5" s="71" t="s">
        <v>823</v>
      </c>
      <c r="BR5" s="76" t="s">
        <v>905</v>
      </c>
      <c r="BS5" s="76" t="s">
        <v>905</v>
      </c>
      <c r="BT5" s="71" t="s">
        <v>823</v>
      </c>
      <c r="BU5" s="71" t="s">
        <v>905</v>
      </c>
      <c r="BV5" s="71" t="s">
        <v>905</v>
      </c>
      <c r="BW5" s="71" t="s">
        <v>823</v>
      </c>
      <c r="BX5" s="71" t="s">
        <v>905</v>
      </c>
      <c r="BY5" s="71" t="s">
        <v>905</v>
      </c>
      <c r="BZ5" s="71" t="s">
        <v>823</v>
      </c>
      <c r="CA5" s="71" t="s">
        <v>905</v>
      </c>
      <c r="CB5" s="71" t="s">
        <v>905</v>
      </c>
      <c r="CC5" s="71" t="s">
        <v>823</v>
      </c>
      <c r="CD5" s="84" t="s">
        <v>905</v>
      </c>
      <c r="CE5" s="84" t="s">
        <v>905</v>
      </c>
      <c r="CF5" s="71" t="s">
        <v>823</v>
      </c>
      <c r="CG5" s="76" t="s">
        <v>905</v>
      </c>
      <c r="CH5" s="76" t="s">
        <v>905</v>
      </c>
      <c r="CI5" s="71" t="s">
        <v>823</v>
      </c>
      <c r="CJ5" s="76" t="s">
        <v>905</v>
      </c>
      <c r="CK5" s="76" t="s">
        <v>905</v>
      </c>
      <c r="CL5" s="71" t="s">
        <v>823</v>
      </c>
      <c r="CM5" s="71" t="s">
        <v>905</v>
      </c>
      <c r="CN5" s="71" t="s">
        <v>905</v>
      </c>
      <c r="CO5" s="71" t="s">
        <v>823</v>
      </c>
      <c r="CP5" s="76" t="s">
        <v>905</v>
      </c>
      <c r="CQ5" s="76" t="s">
        <v>905</v>
      </c>
      <c r="CR5" s="71" t="s">
        <v>823</v>
      </c>
      <c r="CS5" s="81" t="s">
        <v>905</v>
      </c>
      <c r="CT5" s="71" t="s">
        <v>905</v>
      </c>
      <c r="CU5" s="91" t="s">
        <v>823</v>
      </c>
      <c r="CV5" s="92"/>
      <c r="CW5" s="23"/>
      <c r="CX5" s="95">
        <v>2010</v>
      </c>
      <c r="CY5" s="96">
        <v>3</v>
      </c>
      <c r="CZ5" s="96">
        <v>20</v>
      </c>
      <c r="DA5" s="54" t="s">
        <v>880</v>
      </c>
      <c r="DB5" s="96">
        <v>36</v>
      </c>
      <c r="DC5" s="54" t="s">
        <v>881</v>
      </c>
      <c r="DD5" s="54" t="s">
        <v>906</v>
      </c>
      <c r="DE5" s="54" t="s">
        <v>883</v>
      </c>
      <c r="DF5" s="105">
        <v>12.865</v>
      </c>
      <c r="DG5" s="106">
        <v>5300</v>
      </c>
      <c r="DH5" s="107">
        <f t="shared" si="2"/>
        <v>68184.5</v>
      </c>
      <c r="DI5" s="114" t="s">
        <v>884</v>
      </c>
      <c r="DJ5" s="54" t="s">
        <v>885</v>
      </c>
      <c r="DK5" s="54" t="s">
        <v>886</v>
      </c>
      <c r="DL5" s="54" t="s">
        <v>887</v>
      </c>
      <c r="DM5" s="54" t="s">
        <v>888</v>
      </c>
      <c r="DN5" s="54" t="s">
        <v>889</v>
      </c>
      <c r="DO5" s="54" t="s">
        <v>890</v>
      </c>
      <c r="DP5" s="115" t="s">
        <v>891</v>
      </c>
      <c r="DQ5" s="54" t="s">
        <v>892</v>
      </c>
      <c r="DR5" s="49" t="s">
        <v>893</v>
      </c>
    </row>
    <row r="6" customHeight="1" spans="1:122">
      <c r="A6" s="17">
        <v>2</v>
      </c>
      <c r="B6" s="16" t="s">
        <v>376</v>
      </c>
      <c r="C6" s="16" t="s">
        <v>874</v>
      </c>
      <c r="D6" s="16" t="s">
        <v>907</v>
      </c>
      <c r="E6" s="16" t="s">
        <v>908</v>
      </c>
      <c r="F6" s="16" t="s">
        <v>897</v>
      </c>
      <c r="G6" s="18">
        <v>0.278</v>
      </c>
      <c r="H6" s="16"/>
      <c r="I6" s="16"/>
      <c r="J6" s="16" t="s">
        <v>909</v>
      </c>
      <c r="K6" s="24">
        <v>0.092</v>
      </c>
      <c r="L6" s="16" t="s">
        <v>899</v>
      </c>
      <c r="M6" s="25">
        <v>0.787</v>
      </c>
      <c r="N6" s="16" t="s">
        <v>910</v>
      </c>
      <c r="O6" s="25">
        <v>0.218</v>
      </c>
      <c r="P6" s="16"/>
      <c r="Q6" s="16"/>
      <c r="R6" s="29">
        <v>0.87</v>
      </c>
      <c r="S6" s="16" t="s">
        <v>911</v>
      </c>
      <c r="T6" s="25">
        <v>151</v>
      </c>
      <c r="U6" s="16" t="s">
        <v>912</v>
      </c>
      <c r="V6" s="25">
        <v>0.000111</v>
      </c>
      <c r="W6" s="16" t="s">
        <v>913</v>
      </c>
      <c r="X6" s="30">
        <v>0.0037</v>
      </c>
      <c r="Y6" s="16"/>
      <c r="Z6" s="16"/>
      <c r="AA6" s="40" t="s">
        <v>914</v>
      </c>
      <c r="AB6" s="23"/>
      <c r="AC6" s="23"/>
      <c r="AD6" s="38">
        <v>3</v>
      </c>
      <c r="AE6" s="39" t="s">
        <v>871</v>
      </c>
      <c r="AF6" s="25" t="s">
        <v>902</v>
      </c>
      <c r="AG6" s="47" t="s">
        <v>915</v>
      </c>
      <c r="AH6" s="18" t="s">
        <v>874</v>
      </c>
      <c r="AI6" s="29">
        <v>7.37</v>
      </c>
      <c r="AJ6" s="51">
        <v>43581</v>
      </c>
      <c r="AK6" s="49"/>
      <c r="AL6" s="50"/>
      <c r="AM6" s="50"/>
      <c r="AN6" s="38" t="s">
        <v>916</v>
      </c>
      <c r="AO6" s="39" t="str">
        <f t="shared" ref="AO6:AO37" si="4">AE6</f>
        <v>二道沟隧道出口</v>
      </c>
      <c r="AP6" s="25" t="str">
        <f t="shared" ref="AP6:AP37" si="5">AF6</f>
        <v>初期支护</v>
      </c>
      <c r="AQ6" s="47" t="str">
        <f t="shared" ref="AQ6:AQ37" si="6">AG6</f>
        <v>DK113+489.78～DK113+488.51右中导初期支护</v>
      </c>
      <c r="AR6" s="18" t="str">
        <f t="shared" ref="AR6:AR37" si="7">AH6</f>
        <v>C25</v>
      </c>
      <c r="AS6" s="29">
        <f t="shared" ref="AS6:AS37" si="8">AI6</f>
        <v>7.37</v>
      </c>
      <c r="AT6" s="48">
        <f t="shared" ref="AT6:AT37" si="9">AJ6</f>
        <v>43581</v>
      </c>
      <c r="AU6" s="54">
        <v>28</v>
      </c>
      <c r="AV6" s="57">
        <f t="shared" si="1"/>
        <v>43609</v>
      </c>
      <c r="AW6" s="61">
        <v>2</v>
      </c>
      <c r="AX6" s="62">
        <v>50.8</v>
      </c>
      <c r="AY6" s="62">
        <v>49.1</v>
      </c>
      <c r="AZ6" s="62"/>
      <c r="BA6" s="62"/>
      <c r="BB6" s="62"/>
      <c r="BC6" s="62"/>
      <c r="BD6" s="54">
        <v>190</v>
      </c>
      <c r="BE6" s="54">
        <v>195</v>
      </c>
      <c r="BF6" s="54"/>
      <c r="BG6" s="49"/>
      <c r="BH6" s="23"/>
      <c r="BI6" s="74">
        <v>1</v>
      </c>
      <c r="BJ6" s="75">
        <f>AT4</f>
        <v>43571</v>
      </c>
      <c r="BK6" s="18" t="str">
        <f>AR4</f>
        <v>C25</v>
      </c>
      <c r="BL6" s="25" t="str">
        <f>AP4</f>
        <v>导向墙</v>
      </c>
      <c r="BM6" s="29">
        <f>AS4</f>
        <v>63.8</v>
      </c>
      <c r="BN6" s="29" t="str">
        <f>E6</f>
        <v>HPB-C25-1002001</v>
      </c>
      <c r="BO6" s="29">
        <f>BM6*G6</f>
        <v>17.7364</v>
      </c>
      <c r="BP6" s="29">
        <f>BO6</f>
        <v>17.7364</v>
      </c>
      <c r="BQ6" s="77" t="s">
        <v>917</v>
      </c>
      <c r="BR6" s="29">
        <f>BM6*M6</f>
        <v>50.2106</v>
      </c>
      <c r="BS6" s="29">
        <f>BR6</f>
        <v>50.2106</v>
      </c>
      <c r="BT6" s="78" t="s">
        <v>918</v>
      </c>
      <c r="BU6" s="25">
        <f>BM6*O6</f>
        <v>13.9084</v>
      </c>
      <c r="BV6" s="25">
        <f>BU6</f>
        <v>13.9084</v>
      </c>
      <c r="BW6" s="78" t="s">
        <v>919</v>
      </c>
      <c r="BX6" s="82"/>
      <c r="BY6" s="82"/>
      <c r="BZ6" s="25"/>
      <c r="CA6" s="25">
        <f>BM6*R6</f>
        <v>55.506</v>
      </c>
      <c r="CB6" s="25"/>
      <c r="CC6" s="26"/>
      <c r="CD6" s="85"/>
      <c r="CE6" s="85"/>
      <c r="CF6" s="26"/>
      <c r="CG6" s="29"/>
      <c r="CH6" s="29"/>
      <c r="CI6" s="80"/>
      <c r="CJ6" s="29"/>
      <c r="CK6" s="29"/>
      <c r="CL6" s="80" t="s">
        <v>920</v>
      </c>
      <c r="CM6" s="25">
        <f>BM6*V6</f>
        <v>0.0070818</v>
      </c>
      <c r="CN6" s="25">
        <f>CM6</f>
        <v>0.0070818</v>
      </c>
      <c r="CO6" s="80" t="s">
        <v>921</v>
      </c>
      <c r="CP6" s="29">
        <f>BM6*X6</f>
        <v>0.23606</v>
      </c>
      <c r="CQ6" s="29">
        <f>CP7+CP6</f>
        <v>0.2908966</v>
      </c>
      <c r="CR6" s="77" t="s">
        <v>922</v>
      </c>
      <c r="CS6" s="97">
        <f>BM6*K9</f>
        <v>7.1456</v>
      </c>
      <c r="CT6" s="16">
        <f>CS6</f>
        <v>7.1456</v>
      </c>
      <c r="CU6" s="98" t="s">
        <v>923</v>
      </c>
      <c r="CV6" s="92"/>
      <c r="CW6" s="23"/>
      <c r="CX6" s="95">
        <v>2010</v>
      </c>
      <c r="CY6" s="96">
        <v>3</v>
      </c>
      <c r="CZ6" s="96">
        <v>20</v>
      </c>
      <c r="DA6" s="54" t="s">
        <v>880</v>
      </c>
      <c r="DB6" s="96">
        <v>40</v>
      </c>
      <c r="DC6" s="54" t="s">
        <v>924</v>
      </c>
      <c r="DD6" s="54" t="s">
        <v>925</v>
      </c>
      <c r="DE6" s="54" t="s">
        <v>883</v>
      </c>
      <c r="DF6" s="105">
        <v>24.138</v>
      </c>
      <c r="DG6" s="106">
        <v>4423</v>
      </c>
      <c r="DH6" s="107">
        <f t="shared" si="2"/>
        <v>106762.374</v>
      </c>
      <c r="DI6" s="114" t="s">
        <v>926</v>
      </c>
      <c r="DJ6" s="54" t="s">
        <v>927</v>
      </c>
      <c r="DK6" s="54" t="s">
        <v>886</v>
      </c>
      <c r="DL6" s="54" t="s">
        <v>887</v>
      </c>
      <c r="DM6" s="54" t="s">
        <v>928</v>
      </c>
      <c r="DN6" s="54" t="s">
        <v>889</v>
      </c>
      <c r="DO6" s="54" t="s">
        <v>890</v>
      </c>
      <c r="DP6" s="115" t="s">
        <v>891</v>
      </c>
      <c r="DQ6" s="54" t="s">
        <v>892</v>
      </c>
      <c r="DR6" s="49" t="s">
        <v>929</v>
      </c>
    </row>
    <row r="7" customHeight="1" spans="1:122">
      <c r="A7" s="15">
        <v>3</v>
      </c>
      <c r="B7" s="16" t="s">
        <v>376</v>
      </c>
      <c r="C7" s="16" t="s">
        <v>874</v>
      </c>
      <c r="D7" s="16" t="s">
        <v>930</v>
      </c>
      <c r="E7" s="16" t="s">
        <v>931</v>
      </c>
      <c r="F7" s="16" t="s">
        <v>897</v>
      </c>
      <c r="G7" s="18">
        <v>0.285</v>
      </c>
      <c r="H7" s="16"/>
      <c r="I7" s="16"/>
      <c r="J7" s="16" t="s">
        <v>909</v>
      </c>
      <c r="K7" s="26" t="s">
        <v>932</v>
      </c>
      <c r="L7" s="16" t="s">
        <v>899</v>
      </c>
      <c r="M7" s="25">
        <v>0.753</v>
      </c>
      <c r="N7" s="16" t="s">
        <v>910</v>
      </c>
      <c r="O7" s="25">
        <v>0.216</v>
      </c>
      <c r="P7" s="16"/>
      <c r="Q7" s="16"/>
      <c r="R7" s="30">
        <v>0.889</v>
      </c>
      <c r="S7" s="16" t="s">
        <v>911</v>
      </c>
      <c r="T7" s="25">
        <v>161</v>
      </c>
      <c r="U7" s="16" t="s">
        <v>912</v>
      </c>
      <c r="V7" s="25"/>
      <c r="W7" s="16" t="s">
        <v>913</v>
      </c>
      <c r="X7" s="25">
        <v>0.0038</v>
      </c>
      <c r="Y7" s="16"/>
      <c r="Z7" s="16"/>
      <c r="AA7" s="40" t="s">
        <v>914</v>
      </c>
      <c r="AB7" s="23"/>
      <c r="AC7" s="23"/>
      <c r="AD7" s="38">
        <v>4</v>
      </c>
      <c r="AE7" s="39" t="s">
        <v>871</v>
      </c>
      <c r="AF7" s="25" t="s">
        <v>902</v>
      </c>
      <c r="AG7" s="47" t="s">
        <v>933</v>
      </c>
      <c r="AH7" s="18" t="s">
        <v>874</v>
      </c>
      <c r="AI7" s="29">
        <v>2.1</v>
      </c>
      <c r="AJ7" s="51">
        <v>43583</v>
      </c>
      <c r="AK7" s="49"/>
      <c r="AL7" s="50"/>
      <c r="AM7" s="50"/>
      <c r="AN7" s="38" t="s">
        <v>934</v>
      </c>
      <c r="AO7" s="39" t="str">
        <f t="shared" si="4"/>
        <v>二道沟隧道出口</v>
      </c>
      <c r="AP7" s="25" t="str">
        <f t="shared" si="5"/>
        <v>初期支护</v>
      </c>
      <c r="AQ7" s="47" t="str">
        <f t="shared" si="6"/>
        <v>DK113+488.51～DK113+487.31右中导初期支护</v>
      </c>
      <c r="AR7" s="18" t="str">
        <f t="shared" si="7"/>
        <v>C25</v>
      </c>
      <c r="AS7" s="29">
        <f t="shared" si="8"/>
        <v>2.1</v>
      </c>
      <c r="AT7" s="48">
        <f t="shared" si="9"/>
        <v>43583</v>
      </c>
      <c r="AU7" s="54">
        <v>28</v>
      </c>
      <c r="AV7" s="57">
        <f t="shared" si="1"/>
        <v>43611</v>
      </c>
      <c r="AW7" s="61">
        <v>2</v>
      </c>
      <c r="AX7" s="62">
        <v>49.3</v>
      </c>
      <c r="AY7" s="62">
        <v>49.7</v>
      </c>
      <c r="AZ7" s="62"/>
      <c r="BA7" s="62"/>
      <c r="BB7" s="62"/>
      <c r="BC7" s="62"/>
      <c r="BD7" s="54">
        <v>195</v>
      </c>
      <c r="BE7" s="54">
        <v>195</v>
      </c>
      <c r="BF7" s="54"/>
      <c r="BG7" s="49"/>
      <c r="BH7" s="23"/>
      <c r="BI7" s="74">
        <v>2</v>
      </c>
      <c r="BJ7" s="75">
        <f t="shared" ref="BJ7:BJ25" si="10">AT5</f>
        <v>43578</v>
      </c>
      <c r="BK7" s="18" t="str">
        <f t="shared" ref="BK7:BK38" si="11">AR5</f>
        <v>C25</v>
      </c>
      <c r="BL7" s="25" t="str">
        <f t="shared" ref="BL7:BL38" si="12">AP5</f>
        <v>初期支护</v>
      </c>
      <c r="BM7" s="29">
        <f t="shared" ref="BM7:BM38" si="13">AS5</f>
        <v>9.17</v>
      </c>
      <c r="BN7" s="29" t="str">
        <f>E18</f>
        <v>HPB-C25-1002003</v>
      </c>
      <c r="BO7" s="29">
        <f>BM7*G18</f>
        <v>4.2182</v>
      </c>
      <c r="BP7" s="29">
        <f t="shared" ref="BP7:BP16" si="14">BP6+BO7</f>
        <v>21.9546</v>
      </c>
      <c r="BQ7" s="77">
        <f>DF29</f>
        <v>102.52</v>
      </c>
      <c r="BR7" s="29">
        <v>11</v>
      </c>
      <c r="BS7" s="29">
        <f t="shared" ref="BS7:BS19" si="15">BS6+BR7</f>
        <v>61.2106</v>
      </c>
      <c r="BT7" s="79" t="s">
        <v>935</v>
      </c>
      <c r="BU7" s="25"/>
      <c r="BV7" s="25"/>
      <c r="BW7" s="79" t="s">
        <v>935</v>
      </c>
      <c r="BX7" s="82">
        <f>BM7*R18</f>
        <v>7.38185</v>
      </c>
      <c r="BY7" s="82">
        <f t="shared" ref="BY7:BY13" si="16">BX7+BY6</f>
        <v>7.38185</v>
      </c>
      <c r="BZ7" s="77" t="s">
        <v>936</v>
      </c>
      <c r="CA7" s="25"/>
      <c r="CB7" s="25"/>
      <c r="CC7" s="26"/>
      <c r="CD7" s="85"/>
      <c r="CE7" s="85"/>
      <c r="CF7" s="26"/>
      <c r="CG7" s="29"/>
      <c r="CH7" s="29">
        <f>CG8+CG7</f>
        <v>0.135608</v>
      </c>
      <c r="CI7" s="80"/>
      <c r="CJ7" s="29"/>
      <c r="CK7" s="29">
        <f>CJ8+CJ7</f>
        <v>0.006633</v>
      </c>
      <c r="CL7" s="25"/>
      <c r="CM7" s="25"/>
      <c r="CN7" s="25">
        <f t="shared" ref="CN7:CN70" si="17">CM7+CN6</f>
        <v>0.0070818</v>
      </c>
      <c r="CO7" s="80" t="s">
        <v>937</v>
      </c>
      <c r="CP7" s="29">
        <f>BM7*X18</f>
        <v>0.0548366</v>
      </c>
      <c r="CQ7" s="29">
        <f t="shared" ref="CQ7:CQ21" si="18">CP7+CQ6</f>
        <v>0.3457332</v>
      </c>
      <c r="CR7" s="77">
        <f>DF39</f>
        <v>3</v>
      </c>
      <c r="CS7" s="97">
        <v>0</v>
      </c>
      <c r="CT7" s="16">
        <f t="shared" ref="CT7:CT70" si="19">CS7+CT6</f>
        <v>7.1456</v>
      </c>
      <c r="CU7" s="98">
        <f>DF38</f>
        <v>77.82</v>
      </c>
      <c r="CV7" s="99"/>
      <c r="CW7" s="23"/>
      <c r="CX7" s="38">
        <v>2010</v>
      </c>
      <c r="CY7" s="54">
        <v>3</v>
      </c>
      <c r="CZ7" s="54">
        <v>22</v>
      </c>
      <c r="DA7" s="54" t="s">
        <v>880</v>
      </c>
      <c r="DB7" s="96">
        <v>43</v>
      </c>
      <c r="DC7" s="54" t="s">
        <v>924</v>
      </c>
      <c r="DD7" s="54" t="s">
        <v>925</v>
      </c>
      <c r="DE7" s="108" t="s">
        <v>883</v>
      </c>
      <c r="DF7" s="109">
        <v>33.874</v>
      </c>
      <c r="DG7" s="106">
        <v>4423</v>
      </c>
      <c r="DH7" s="107">
        <f t="shared" si="2"/>
        <v>149824.702</v>
      </c>
      <c r="DI7" s="114" t="s">
        <v>938</v>
      </c>
      <c r="DJ7" s="54" t="s">
        <v>927</v>
      </c>
      <c r="DK7" s="54" t="s">
        <v>886</v>
      </c>
      <c r="DL7" s="54" t="s">
        <v>887</v>
      </c>
      <c r="DM7" s="54" t="s">
        <v>928</v>
      </c>
      <c r="DN7" s="54" t="s">
        <v>889</v>
      </c>
      <c r="DO7" s="54" t="s">
        <v>890</v>
      </c>
      <c r="DP7" s="115" t="s">
        <v>891</v>
      </c>
      <c r="DQ7" s="54" t="s">
        <v>892</v>
      </c>
      <c r="DR7" s="49" t="s">
        <v>929</v>
      </c>
    </row>
    <row r="8" customHeight="1" spans="1:122">
      <c r="A8" s="17">
        <v>4</v>
      </c>
      <c r="B8" s="16" t="s">
        <v>939</v>
      </c>
      <c r="C8" s="16" t="s">
        <v>874</v>
      </c>
      <c r="D8" s="16" t="s">
        <v>940</v>
      </c>
      <c r="E8" s="16" t="s">
        <v>941</v>
      </c>
      <c r="F8" s="16" t="s">
        <v>897</v>
      </c>
      <c r="G8" s="16" t="s">
        <v>942</v>
      </c>
      <c r="H8" s="16"/>
      <c r="I8" s="16"/>
      <c r="J8" s="16"/>
      <c r="K8" s="16"/>
      <c r="L8" s="16" t="s">
        <v>899</v>
      </c>
      <c r="M8" s="16" t="s">
        <v>943</v>
      </c>
      <c r="N8" s="16" t="s">
        <v>944</v>
      </c>
      <c r="O8" s="16"/>
      <c r="P8" s="16"/>
      <c r="Q8" s="16"/>
      <c r="R8" s="16" t="s">
        <v>945</v>
      </c>
      <c r="S8" s="16" t="s">
        <v>946</v>
      </c>
      <c r="T8" s="16">
        <v>165</v>
      </c>
      <c r="U8" s="16"/>
      <c r="V8" s="16"/>
      <c r="W8" s="16" t="s">
        <v>947</v>
      </c>
      <c r="X8" s="16" t="s">
        <v>948</v>
      </c>
      <c r="Y8" s="16" t="s">
        <v>949</v>
      </c>
      <c r="Z8" s="16" t="s">
        <v>950</v>
      </c>
      <c r="AA8" s="40" t="s">
        <v>951</v>
      </c>
      <c r="AB8" s="23"/>
      <c r="AC8" s="23"/>
      <c r="AD8" s="38">
        <v>5</v>
      </c>
      <c r="AE8" s="39" t="s">
        <v>871</v>
      </c>
      <c r="AF8" s="25" t="s">
        <v>902</v>
      </c>
      <c r="AG8" s="47" t="s">
        <v>952</v>
      </c>
      <c r="AH8" s="18" t="s">
        <v>874</v>
      </c>
      <c r="AI8" s="29">
        <v>4.85</v>
      </c>
      <c r="AJ8" s="51">
        <v>43584</v>
      </c>
      <c r="AK8" s="49"/>
      <c r="AL8" s="50"/>
      <c r="AM8" s="50"/>
      <c r="AN8" s="38" t="s">
        <v>953</v>
      </c>
      <c r="AO8" s="39" t="str">
        <f t="shared" si="4"/>
        <v>二道沟隧道出口</v>
      </c>
      <c r="AP8" s="25" t="str">
        <f t="shared" si="5"/>
        <v>初期支护</v>
      </c>
      <c r="AQ8" s="47" t="str">
        <f t="shared" si="6"/>
        <v>DK113+487.31～DK113+486.11右中导初期支护</v>
      </c>
      <c r="AR8" s="18" t="str">
        <f t="shared" si="7"/>
        <v>C25</v>
      </c>
      <c r="AS8" s="29">
        <f t="shared" si="8"/>
        <v>4.85</v>
      </c>
      <c r="AT8" s="48">
        <f t="shared" si="9"/>
        <v>43584</v>
      </c>
      <c r="AU8" s="54">
        <v>28</v>
      </c>
      <c r="AV8" s="57">
        <f t="shared" si="1"/>
        <v>43612</v>
      </c>
      <c r="AW8" s="61">
        <v>3</v>
      </c>
      <c r="AX8" s="62">
        <v>39.8</v>
      </c>
      <c r="AY8" s="62">
        <v>39.1</v>
      </c>
      <c r="AZ8" s="62">
        <v>37.8</v>
      </c>
      <c r="BA8" s="62"/>
      <c r="BB8" s="62"/>
      <c r="BC8" s="62"/>
      <c r="BD8" s="54">
        <v>190</v>
      </c>
      <c r="BE8" s="54">
        <v>200</v>
      </c>
      <c r="BF8" s="54"/>
      <c r="BG8" s="49"/>
      <c r="BH8" s="23"/>
      <c r="BI8" s="74">
        <v>3</v>
      </c>
      <c r="BJ8" s="75">
        <f t="shared" si="10"/>
        <v>43581</v>
      </c>
      <c r="BK8" s="18" t="str">
        <f t="shared" si="11"/>
        <v>C25</v>
      </c>
      <c r="BL8" s="25" t="str">
        <f t="shared" si="12"/>
        <v>初期支护</v>
      </c>
      <c r="BM8" s="29">
        <f t="shared" si="13"/>
        <v>7.37</v>
      </c>
      <c r="BN8" s="29" t="str">
        <f>E18</f>
        <v>HPB-C25-1002003</v>
      </c>
      <c r="BO8" s="29">
        <f>BM8*G18</f>
        <v>3.3902</v>
      </c>
      <c r="BP8" s="29">
        <f t="shared" si="14"/>
        <v>25.3448</v>
      </c>
      <c r="BQ8" s="77" t="s">
        <v>954</v>
      </c>
      <c r="BR8" s="29">
        <f>BM8*M18</f>
        <v>6.66985</v>
      </c>
      <c r="BS8" s="29">
        <f t="shared" si="15"/>
        <v>67.88045</v>
      </c>
      <c r="BT8" s="80">
        <f>DF25*1.5</f>
        <v>251.25</v>
      </c>
      <c r="BU8" s="25"/>
      <c r="BV8" s="25"/>
      <c r="BW8" s="80" t="s">
        <v>955</v>
      </c>
      <c r="BX8" s="82">
        <f>BM8*R18</f>
        <v>5.93285</v>
      </c>
      <c r="BY8" s="82">
        <f t="shared" si="16"/>
        <v>13.3147</v>
      </c>
      <c r="BZ8" s="77">
        <f>DF26*2.5</f>
        <v>246.75</v>
      </c>
      <c r="CA8" s="25"/>
      <c r="CB8" s="25"/>
      <c r="CC8" s="26"/>
      <c r="CD8" s="85"/>
      <c r="CE8" s="85"/>
      <c r="CF8" s="26"/>
      <c r="CG8" s="29">
        <f>BM8*Z18</f>
        <v>0.135608</v>
      </c>
      <c r="CH8" s="29">
        <f t="shared" ref="CH8:CH12" si="20">CG8+CH7</f>
        <v>0.271216</v>
      </c>
      <c r="CI8" s="80" t="s">
        <v>956</v>
      </c>
      <c r="CJ8" s="29">
        <f>BM8*I18</f>
        <v>0.006633</v>
      </c>
      <c r="CK8" s="29">
        <f t="shared" ref="CK8:CK71" si="21">CJ8+CK7</f>
        <v>0.013266</v>
      </c>
      <c r="CL8" s="80" t="s">
        <v>957</v>
      </c>
      <c r="CM8" s="25"/>
      <c r="CN8" s="25">
        <f t="shared" si="17"/>
        <v>0.0070818</v>
      </c>
      <c r="CO8" s="80" t="s">
        <v>958</v>
      </c>
      <c r="CP8" s="29">
        <f>BM8*X18</f>
        <v>0.0440726</v>
      </c>
      <c r="CQ8" s="29">
        <f t="shared" si="18"/>
        <v>0.3898058</v>
      </c>
      <c r="CR8" s="77" t="s">
        <v>959</v>
      </c>
      <c r="CS8" s="97">
        <v>0</v>
      </c>
      <c r="CT8" s="16">
        <f t="shared" si="19"/>
        <v>7.1456</v>
      </c>
      <c r="CU8" s="98" t="s">
        <v>959</v>
      </c>
      <c r="CV8" s="99"/>
      <c r="CW8" s="23"/>
      <c r="CX8" s="38">
        <v>2010</v>
      </c>
      <c r="CY8" s="54">
        <v>3</v>
      </c>
      <c r="CZ8" s="54">
        <v>22</v>
      </c>
      <c r="DA8" s="54" t="s">
        <v>880</v>
      </c>
      <c r="DB8" s="96">
        <v>44</v>
      </c>
      <c r="DC8" s="54" t="s">
        <v>924</v>
      </c>
      <c r="DD8" s="54" t="s">
        <v>960</v>
      </c>
      <c r="DE8" s="108" t="s">
        <v>883</v>
      </c>
      <c r="DF8" s="109">
        <v>10.24</v>
      </c>
      <c r="DG8" s="106">
        <v>4423</v>
      </c>
      <c r="DH8" s="107">
        <f t="shared" si="2"/>
        <v>45291.52</v>
      </c>
      <c r="DI8" s="114" t="s">
        <v>961</v>
      </c>
      <c r="DJ8" s="54" t="s">
        <v>927</v>
      </c>
      <c r="DK8" s="54" t="s">
        <v>886</v>
      </c>
      <c r="DL8" s="54" t="s">
        <v>962</v>
      </c>
      <c r="DM8" s="54" t="s">
        <v>928</v>
      </c>
      <c r="DN8" s="54" t="s">
        <v>889</v>
      </c>
      <c r="DO8" s="54" t="s">
        <v>890</v>
      </c>
      <c r="DP8" s="115" t="s">
        <v>891</v>
      </c>
      <c r="DQ8" s="54" t="s">
        <v>892</v>
      </c>
      <c r="DR8" s="49" t="s">
        <v>929</v>
      </c>
    </row>
    <row r="9" customHeight="1" spans="1:122">
      <c r="A9" s="15">
        <v>5</v>
      </c>
      <c r="B9" s="16" t="s">
        <v>376</v>
      </c>
      <c r="C9" s="16" t="s">
        <v>963</v>
      </c>
      <c r="D9" s="16" t="s">
        <v>964</v>
      </c>
      <c r="E9" s="16" t="s">
        <v>965</v>
      </c>
      <c r="F9" s="16" t="s">
        <v>897</v>
      </c>
      <c r="G9" s="18">
        <v>0.338</v>
      </c>
      <c r="H9" s="16"/>
      <c r="I9" s="16"/>
      <c r="J9" s="16" t="s">
        <v>966</v>
      </c>
      <c r="K9" s="26" t="s">
        <v>967</v>
      </c>
      <c r="L9" s="16" t="s">
        <v>899</v>
      </c>
      <c r="M9" s="25">
        <v>0.71</v>
      </c>
      <c r="N9" s="16" t="s">
        <v>968</v>
      </c>
      <c r="O9" s="16"/>
      <c r="P9" s="25">
        <v>0.216</v>
      </c>
      <c r="Q9" s="16"/>
      <c r="R9" s="30">
        <v>0.864</v>
      </c>
      <c r="S9" s="16" t="s">
        <v>911</v>
      </c>
      <c r="T9" s="25">
        <v>155</v>
      </c>
      <c r="U9" s="16" t="s">
        <v>969</v>
      </c>
      <c r="V9" s="27">
        <v>0.00042</v>
      </c>
      <c r="W9" s="16" t="s">
        <v>947</v>
      </c>
      <c r="X9" s="25">
        <v>0.0045</v>
      </c>
      <c r="Y9" s="16"/>
      <c r="Z9" s="16"/>
      <c r="AA9" s="40" t="s">
        <v>970</v>
      </c>
      <c r="AB9" s="23"/>
      <c r="AC9" s="23"/>
      <c r="AD9" s="38">
        <v>6</v>
      </c>
      <c r="AE9" s="39" t="s">
        <v>871</v>
      </c>
      <c r="AF9" s="25" t="s">
        <v>902</v>
      </c>
      <c r="AG9" s="47" t="s">
        <v>971</v>
      </c>
      <c r="AH9" s="18" t="s">
        <v>874</v>
      </c>
      <c r="AI9" s="29">
        <v>4.85</v>
      </c>
      <c r="AJ9" s="51">
        <v>43585</v>
      </c>
      <c r="AK9" s="49"/>
      <c r="AL9" s="50"/>
      <c r="AM9" s="50"/>
      <c r="AN9" s="38" t="s">
        <v>972</v>
      </c>
      <c r="AO9" s="39" t="str">
        <f t="shared" si="4"/>
        <v>二道沟隧道出口</v>
      </c>
      <c r="AP9" s="25" t="str">
        <f t="shared" si="5"/>
        <v>初期支护</v>
      </c>
      <c r="AQ9" s="47" t="str">
        <f t="shared" si="6"/>
        <v>DK113+486.11～483.47上导初期支护</v>
      </c>
      <c r="AR9" s="18" t="str">
        <f t="shared" si="7"/>
        <v>C25</v>
      </c>
      <c r="AS9" s="29">
        <f t="shared" si="8"/>
        <v>4.85</v>
      </c>
      <c r="AT9" s="48">
        <f t="shared" si="9"/>
        <v>43585</v>
      </c>
      <c r="AU9" s="54">
        <v>28</v>
      </c>
      <c r="AV9" s="57">
        <f t="shared" si="1"/>
        <v>43613</v>
      </c>
      <c r="AW9" s="61">
        <v>3</v>
      </c>
      <c r="AX9" s="62">
        <v>36.2</v>
      </c>
      <c r="AY9" s="62">
        <v>37.2</v>
      </c>
      <c r="AZ9" s="62">
        <v>36.4</v>
      </c>
      <c r="BA9" s="62"/>
      <c r="BB9" s="62"/>
      <c r="BC9" s="62"/>
      <c r="BD9" s="54">
        <v>180</v>
      </c>
      <c r="BE9" s="54">
        <v>185</v>
      </c>
      <c r="BF9" s="54"/>
      <c r="BG9" s="49"/>
      <c r="BH9" s="23"/>
      <c r="BI9" s="74">
        <v>4</v>
      </c>
      <c r="BJ9" s="75">
        <f t="shared" si="10"/>
        <v>43583</v>
      </c>
      <c r="BK9" s="18" t="str">
        <f t="shared" si="11"/>
        <v>C25</v>
      </c>
      <c r="BL9" s="25" t="str">
        <f t="shared" si="12"/>
        <v>初期支护</v>
      </c>
      <c r="BM9" s="29">
        <f t="shared" si="13"/>
        <v>2.1</v>
      </c>
      <c r="BN9" s="29" t="str">
        <f>E18</f>
        <v>HPB-C25-1002003</v>
      </c>
      <c r="BO9" s="29">
        <f>BM9*G18</f>
        <v>0.966</v>
      </c>
      <c r="BP9" s="29">
        <f t="shared" si="14"/>
        <v>26.3108</v>
      </c>
      <c r="BQ9" s="80" t="s">
        <v>973</v>
      </c>
      <c r="BR9" s="29">
        <f>BM9*M18</f>
        <v>1.9005</v>
      </c>
      <c r="BS9" s="29">
        <f t="shared" si="15"/>
        <v>69.78095</v>
      </c>
      <c r="BT9" s="78" t="s">
        <v>974</v>
      </c>
      <c r="BU9" s="25"/>
      <c r="BV9" s="25"/>
      <c r="BW9" s="78" t="s">
        <v>974</v>
      </c>
      <c r="BX9" s="82">
        <f>BM9*R18</f>
        <v>1.6905</v>
      </c>
      <c r="BY9" s="82">
        <f t="shared" si="16"/>
        <v>15.0052</v>
      </c>
      <c r="BZ9" s="77" t="s">
        <v>974</v>
      </c>
      <c r="CA9" s="25"/>
      <c r="CB9" s="25"/>
      <c r="CC9" s="26"/>
      <c r="CD9" s="85"/>
      <c r="CE9" s="85"/>
      <c r="CF9" s="26"/>
      <c r="CG9" s="29">
        <f>BM9*Z18</f>
        <v>0.03864</v>
      </c>
      <c r="CH9" s="29">
        <f t="shared" si="20"/>
        <v>0.309856</v>
      </c>
      <c r="CI9" s="80">
        <f>DF28</f>
        <v>3</v>
      </c>
      <c r="CJ9" s="29">
        <f>BM9*I18</f>
        <v>0.00189</v>
      </c>
      <c r="CK9" s="29">
        <f t="shared" si="21"/>
        <v>0.015156</v>
      </c>
      <c r="CL9" s="25"/>
      <c r="CM9" s="25"/>
      <c r="CN9" s="25">
        <f t="shared" si="17"/>
        <v>0.0070818</v>
      </c>
      <c r="CO9" s="25"/>
      <c r="CP9" s="29">
        <f>BM9*X18</f>
        <v>0.012558</v>
      </c>
      <c r="CQ9" s="29">
        <f t="shared" si="18"/>
        <v>0.4023638</v>
      </c>
      <c r="CR9" s="77" t="s">
        <v>975</v>
      </c>
      <c r="CS9" s="97">
        <v>0</v>
      </c>
      <c r="CT9" s="16">
        <f t="shared" si="19"/>
        <v>7.1456</v>
      </c>
      <c r="CU9" s="98">
        <v>1010401</v>
      </c>
      <c r="CV9" s="99"/>
      <c r="CW9" s="23"/>
      <c r="CX9" s="38">
        <v>2010</v>
      </c>
      <c r="CY9" s="54">
        <v>3</v>
      </c>
      <c r="CZ9" s="54">
        <v>22</v>
      </c>
      <c r="DA9" s="54" t="s">
        <v>880</v>
      </c>
      <c r="DB9" s="96">
        <v>45</v>
      </c>
      <c r="DC9" s="54" t="s">
        <v>976</v>
      </c>
      <c r="DD9" s="54" t="s">
        <v>977</v>
      </c>
      <c r="DE9" s="108" t="s">
        <v>883</v>
      </c>
      <c r="DF9" s="109">
        <v>26.87</v>
      </c>
      <c r="DG9" s="106">
        <v>4523</v>
      </c>
      <c r="DH9" s="107">
        <f t="shared" si="2"/>
        <v>121533.01</v>
      </c>
      <c r="DI9" s="114" t="s">
        <v>926</v>
      </c>
      <c r="DJ9" s="54" t="s">
        <v>927</v>
      </c>
      <c r="DK9" s="54" t="s">
        <v>886</v>
      </c>
      <c r="DL9" s="54" t="s">
        <v>887</v>
      </c>
      <c r="DM9" s="54" t="s">
        <v>928</v>
      </c>
      <c r="DN9" s="54" t="s">
        <v>889</v>
      </c>
      <c r="DO9" s="54" t="s">
        <v>890</v>
      </c>
      <c r="DP9" s="115" t="s">
        <v>891</v>
      </c>
      <c r="DQ9" s="54" t="s">
        <v>892</v>
      </c>
      <c r="DR9" s="49" t="s">
        <v>929</v>
      </c>
    </row>
    <row r="10" customHeight="1" spans="1:122">
      <c r="A10" s="17">
        <v>6</v>
      </c>
      <c r="B10" s="16" t="s">
        <v>376</v>
      </c>
      <c r="C10" s="16" t="s">
        <v>963</v>
      </c>
      <c r="D10" s="16" t="s">
        <v>978</v>
      </c>
      <c r="E10" s="16" t="s">
        <v>979</v>
      </c>
      <c r="F10" s="16" t="s">
        <v>897</v>
      </c>
      <c r="G10" s="18">
        <v>0.33</v>
      </c>
      <c r="H10" s="16"/>
      <c r="I10" s="16"/>
      <c r="J10" s="16" t="s">
        <v>966</v>
      </c>
      <c r="K10" s="26" t="s">
        <v>980</v>
      </c>
      <c r="L10" s="16" t="s">
        <v>899</v>
      </c>
      <c r="M10" s="25">
        <v>0.71</v>
      </c>
      <c r="N10" s="16" t="s">
        <v>968</v>
      </c>
      <c r="O10" s="16"/>
      <c r="P10" s="25">
        <v>0.214</v>
      </c>
      <c r="Q10" s="16"/>
      <c r="R10" s="30">
        <v>0.856</v>
      </c>
      <c r="S10" s="16" t="s">
        <v>911</v>
      </c>
      <c r="T10" s="25">
        <v>155</v>
      </c>
      <c r="U10" s="16" t="s">
        <v>969</v>
      </c>
      <c r="V10" s="27"/>
      <c r="W10" s="16" t="s">
        <v>947</v>
      </c>
      <c r="X10" s="25">
        <v>0.0044</v>
      </c>
      <c r="Y10" s="16"/>
      <c r="Z10" s="16"/>
      <c r="AA10" s="40" t="s">
        <v>970</v>
      </c>
      <c r="AB10" s="23"/>
      <c r="AC10" s="23"/>
      <c r="AD10" s="38">
        <v>7</v>
      </c>
      <c r="AE10" s="39" t="s">
        <v>871</v>
      </c>
      <c r="AF10" s="25" t="s">
        <v>902</v>
      </c>
      <c r="AG10" s="47" t="s">
        <v>981</v>
      </c>
      <c r="AH10" s="18" t="s">
        <v>874</v>
      </c>
      <c r="AI10" s="29">
        <v>8.5</v>
      </c>
      <c r="AJ10" s="51">
        <v>43586</v>
      </c>
      <c r="AK10" s="49"/>
      <c r="AL10" s="50"/>
      <c r="AM10" s="50"/>
      <c r="AN10" s="38" t="s">
        <v>982</v>
      </c>
      <c r="AO10" s="39" t="str">
        <f t="shared" si="4"/>
        <v>二道沟隧道出口</v>
      </c>
      <c r="AP10" s="25" t="str">
        <f t="shared" si="5"/>
        <v>初期支护</v>
      </c>
      <c r="AQ10" s="47" t="str">
        <f t="shared" si="6"/>
        <v>DK113+483.4723～482.26上导初期支护</v>
      </c>
      <c r="AR10" s="18" t="str">
        <f t="shared" si="7"/>
        <v>C25</v>
      </c>
      <c r="AS10" s="29">
        <f t="shared" si="8"/>
        <v>8.5</v>
      </c>
      <c r="AT10" s="48">
        <f t="shared" si="9"/>
        <v>43586</v>
      </c>
      <c r="AU10" s="54">
        <v>28</v>
      </c>
      <c r="AV10" s="57">
        <f t="shared" si="1"/>
        <v>43614</v>
      </c>
      <c r="AW10" s="61">
        <v>2</v>
      </c>
      <c r="AX10" s="62">
        <v>43.5</v>
      </c>
      <c r="AY10" s="62">
        <v>42.9</v>
      </c>
      <c r="AZ10" s="62"/>
      <c r="BA10" s="62"/>
      <c r="BB10" s="62"/>
      <c r="BC10" s="62"/>
      <c r="BD10" s="54">
        <v>180</v>
      </c>
      <c r="BE10" s="54">
        <v>185</v>
      </c>
      <c r="BF10" s="54"/>
      <c r="BG10" s="49"/>
      <c r="BH10" s="23"/>
      <c r="BI10" s="74" t="s">
        <v>983</v>
      </c>
      <c r="BJ10" s="75">
        <f t="shared" si="10"/>
        <v>43584</v>
      </c>
      <c r="BK10" s="18" t="str">
        <f t="shared" si="11"/>
        <v>C25</v>
      </c>
      <c r="BL10" s="25" t="str">
        <f t="shared" si="12"/>
        <v>初期支护</v>
      </c>
      <c r="BM10" s="29">
        <f t="shared" si="13"/>
        <v>4.85</v>
      </c>
      <c r="BN10" s="29" t="str">
        <f>E18</f>
        <v>HPB-C25-1002003</v>
      </c>
      <c r="BO10" s="29">
        <f>BM10*G18</f>
        <v>2.231</v>
      </c>
      <c r="BP10" s="29">
        <f t="shared" si="14"/>
        <v>28.5418</v>
      </c>
      <c r="BQ10" s="77"/>
      <c r="BR10" s="29">
        <f>BM10*M18</f>
        <v>4.38925</v>
      </c>
      <c r="BS10" s="29">
        <f t="shared" si="15"/>
        <v>74.1702</v>
      </c>
      <c r="BT10" s="26"/>
      <c r="BU10" s="25"/>
      <c r="BV10" s="25"/>
      <c r="BW10" s="25"/>
      <c r="BX10" s="82">
        <f>BM10*R18</f>
        <v>3.90425</v>
      </c>
      <c r="BY10" s="82">
        <f t="shared" si="16"/>
        <v>18.90945</v>
      </c>
      <c r="BZ10" s="77"/>
      <c r="CA10" s="25"/>
      <c r="CB10" s="25"/>
      <c r="CC10" s="26"/>
      <c r="CD10" s="85"/>
      <c r="CE10" s="85"/>
      <c r="CF10" s="26"/>
      <c r="CG10" s="29">
        <f>BM10*Z18</f>
        <v>0.08924</v>
      </c>
      <c r="CH10" s="29">
        <f t="shared" si="20"/>
        <v>0.399096</v>
      </c>
      <c r="CI10" s="80" t="s">
        <v>984</v>
      </c>
      <c r="CJ10" s="29">
        <f>BM10*I18</f>
        <v>0.004365</v>
      </c>
      <c r="CK10" s="29">
        <f t="shared" si="21"/>
        <v>0.019521</v>
      </c>
      <c r="CL10" s="25"/>
      <c r="CM10" s="25"/>
      <c r="CN10" s="25">
        <f t="shared" si="17"/>
        <v>0.0070818</v>
      </c>
      <c r="CO10" s="25"/>
      <c r="CP10" s="29">
        <f>BM10*X18</f>
        <v>0.029003</v>
      </c>
      <c r="CQ10" s="29">
        <f t="shared" si="18"/>
        <v>0.4313668</v>
      </c>
      <c r="CR10" s="77"/>
      <c r="CS10" s="97">
        <v>0</v>
      </c>
      <c r="CT10" s="16">
        <f t="shared" si="19"/>
        <v>7.1456</v>
      </c>
      <c r="CU10" s="49"/>
      <c r="CV10" s="99"/>
      <c r="CW10" s="23"/>
      <c r="CX10" s="38">
        <v>2010</v>
      </c>
      <c r="CY10" s="54">
        <v>3</v>
      </c>
      <c r="CZ10" s="54">
        <v>27</v>
      </c>
      <c r="DA10" s="54" t="s">
        <v>880</v>
      </c>
      <c r="DB10" s="96">
        <v>51</v>
      </c>
      <c r="DC10" s="54" t="s">
        <v>985</v>
      </c>
      <c r="DD10" s="54" t="s">
        <v>986</v>
      </c>
      <c r="DE10" s="54" t="s">
        <v>883</v>
      </c>
      <c r="DF10" s="109">
        <v>4.672</v>
      </c>
      <c r="DG10" s="106">
        <v>4450</v>
      </c>
      <c r="DH10" s="107">
        <f t="shared" si="2"/>
        <v>20790.4</v>
      </c>
      <c r="DI10" s="114" t="s">
        <v>987</v>
      </c>
      <c r="DJ10" s="54" t="s">
        <v>988</v>
      </c>
      <c r="DK10" s="54" t="s">
        <v>886</v>
      </c>
      <c r="DL10" s="54" t="s">
        <v>887</v>
      </c>
      <c r="DM10" s="54" t="s">
        <v>888</v>
      </c>
      <c r="DN10" s="54" t="s">
        <v>889</v>
      </c>
      <c r="DO10" s="54" t="s">
        <v>890</v>
      </c>
      <c r="DP10" s="115" t="s">
        <v>891</v>
      </c>
      <c r="DQ10" s="54" t="s">
        <v>892</v>
      </c>
      <c r="DR10" s="49" t="s">
        <v>989</v>
      </c>
    </row>
    <row r="11" customHeight="1" spans="1:122">
      <c r="A11" s="15">
        <v>7</v>
      </c>
      <c r="B11" s="16" t="s">
        <v>894</v>
      </c>
      <c r="C11" s="19" t="s">
        <v>990</v>
      </c>
      <c r="D11" s="16" t="s">
        <v>991</v>
      </c>
      <c r="E11" s="16" t="s">
        <v>992</v>
      </c>
      <c r="F11" s="16" t="s">
        <v>897</v>
      </c>
      <c r="G11" s="16" t="s">
        <v>993</v>
      </c>
      <c r="H11" s="16"/>
      <c r="I11" s="16"/>
      <c r="J11" s="16"/>
      <c r="K11" s="16"/>
      <c r="L11" s="16" t="s">
        <v>994</v>
      </c>
      <c r="M11" s="16" t="s">
        <v>993</v>
      </c>
      <c r="N11" s="16"/>
      <c r="O11" s="16"/>
      <c r="P11" s="16"/>
      <c r="Q11" s="16"/>
      <c r="R11" s="16"/>
      <c r="S11" s="16" t="s">
        <v>911</v>
      </c>
      <c r="T11" s="16" t="s">
        <v>995</v>
      </c>
      <c r="U11" s="16"/>
      <c r="V11" s="16"/>
      <c r="W11" s="16"/>
      <c r="X11" s="16"/>
      <c r="Y11" s="16"/>
      <c r="Z11" s="16"/>
      <c r="AA11" s="40" t="s">
        <v>901</v>
      </c>
      <c r="AB11" s="23"/>
      <c r="AC11" s="23"/>
      <c r="AD11" s="38">
        <v>8</v>
      </c>
      <c r="AE11" s="39" t="s">
        <v>871</v>
      </c>
      <c r="AF11" s="25" t="s">
        <v>902</v>
      </c>
      <c r="AG11" s="47" t="s">
        <v>996</v>
      </c>
      <c r="AH11" s="18" t="s">
        <v>874</v>
      </c>
      <c r="AI11" s="29">
        <v>4.3</v>
      </c>
      <c r="AJ11" s="51">
        <v>43587</v>
      </c>
      <c r="AK11" s="52"/>
      <c r="AL11" s="53"/>
      <c r="AM11" s="53"/>
      <c r="AN11" s="38" t="s">
        <v>997</v>
      </c>
      <c r="AO11" s="39" t="str">
        <f t="shared" si="4"/>
        <v>二道沟隧道出口</v>
      </c>
      <c r="AP11" s="25" t="str">
        <f t="shared" si="5"/>
        <v>初期支护</v>
      </c>
      <c r="AQ11" s="47" t="str">
        <f t="shared" si="6"/>
        <v>DK113+482.26～481.00上导初期支护DK113+491.01～488.51右中导初期支护</v>
      </c>
      <c r="AR11" s="18" t="str">
        <f t="shared" si="7"/>
        <v>C25</v>
      </c>
      <c r="AS11" s="29">
        <f t="shared" si="8"/>
        <v>4.3</v>
      </c>
      <c r="AT11" s="48">
        <f t="shared" si="9"/>
        <v>43587</v>
      </c>
      <c r="AU11" s="54">
        <v>28</v>
      </c>
      <c r="AV11" s="57">
        <f t="shared" ref="AV4:AV52" si="22">AT11+28</f>
        <v>43615</v>
      </c>
      <c r="AW11" s="61">
        <v>3</v>
      </c>
      <c r="AX11" s="62">
        <v>36.8</v>
      </c>
      <c r="AY11" s="62">
        <v>37.9</v>
      </c>
      <c r="AZ11" s="62">
        <v>38.5</v>
      </c>
      <c r="BA11" s="62"/>
      <c r="BB11" s="62"/>
      <c r="BC11" s="62"/>
      <c r="BD11" s="54">
        <v>200</v>
      </c>
      <c r="BE11" s="54">
        <v>195</v>
      </c>
      <c r="BF11" s="54"/>
      <c r="BG11" s="52"/>
      <c r="BH11" s="23"/>
      <c r="BI11" s="74" t="s">
        <v>998</v>
      </c>
      <c r="BJ11" s="75">
        <f t="shared" si="10"/>
        <v>43585</v>
      </c>
      <c r="BK11" s="18" t="str">
        <f t="shared" si="11"/>
        <v>C25</v>
      </c>
      <c r="BL11" s="25" t="str">
        <f t="shared" si="12"/>
        <v>初期支护</v>
      </c>
      <c r="BM11" s="29">
        <f t="shared" si="13"/>
        <v>4.85</v>
      </c>
      <c r="BN11" s="29" t="str">
        <f>E22</f>
        <v>HPB-C45-1002001</v>
      </c>
      <c r="BO11" s="29">
        <f>BM11*G18</f>
        <v>2.231</v>
      </c>
      <c r="BP11" s="29">
        <f t="shared" si="14"/>
        <v>30.7728</v>
      </c>
      <c r="BQ11" s="77"/>
      <c r="BR11" s="29">
        <f>BM11*M18</f>
        <v>4.38925</v>
      </c>
      <c r="BS11" s="29">
        <f t="shared" si="15"/>
        <v>78.55945</v>
      </c>
      <c r="BT11" s="79"/>
      <c r="BU11" s="25"/>
      <c r="BV11" s="25"/>
      <c r="BW11" s="25"/>
      <c r="BX11" s="82">
        <f>BM11*R18</f>
        <v>3.90425</v>
      </c>
      <c r="BY11" s="82">
        <f t="shared" si="16"/>
        <v>22.8137</v>
      </c>
      <c r="BZ11" s="25"/>
      <c r="CA11" s="25"/>
      <c r="CB11" s="25"/>
      <c r="CC11" s="26"/>
      <c r="CD11" s="85"/>
      <c r="CE11" s="85"/>
      <c r="CF11" s="26"/>
      <c r="CG11" s="29">
        <f>BM11*Z18</f>
        <v>0.08924</v>
      </c>
      <c r="CH11" s="29">
        <f t="shared" si="20"/>
        <v>0.488336</v>
      </c>
      <c r="CI11" s="80">
        <v>100414</v>
      </c>
      <c r="CJ11" s="29">
        <f>BM11*I18</f>
        <v>0.004365</v>
      </c>
      <c r="CK11" s="29">
        <f t="shared" si="21"/>
        <v>0.023886</v>
      </c>
      <c r="CL11" s="80" t="s">
        <v>999</v>
      </c>
      <c r="CM11" s="25"/>
      <c r="CN11" s="25">
        <f t="shared" si="17"/>
        <v>0.0070818</v>
      </c>
      <c r="CO11" s="25"/>
      <c r="CP11" s="29">
        <f>BM11*X18</f>
        <v>0.029003</v>
      </c>
      <c r="CQ11" s="29">
        <f t="shared" si="18"/>
        <v>0.4603698</v>
      </c>
      <c r="CR11" s="77"/>
      <c r="CS11" s="97">
        <v>0</v>
      </c>
      <c r="CT11" s="16">
        <f t="shared" si="19"/>
        <v>7.1456</v>
      </c>
      <c r="CU11" s="49"/>
      <c r="CV11" s="23"/>
      <c r="CW11" s="23"/>
      <c r="CX11" s="38">
        <v>2010</v>
      </c>
      <c r="CY11" s="54">
        <v>3</v>
      </c>
      <c r="CZ11" s="54">
        <v>29</v>
      </c>
      <c r="DA11" s="54" t="s">
        <v>880</v>
      </c>
      <c r="DB11" s="96">
        <v>52</v>
      </c>
      <c r="DC11" s="54" t="s">
        <v>985</v>
      </c>
      <c r="DD11" s="54" t="s">
        <v>1000</v>
      </c>
      <c r="DE11" s="54" t="s">
        <v>883</v>
      </c>
      <c r="DF11" s="109">
        <v>6.959</v>
      </c>
      <c r="DG11" s="106">
        <v>4550</v>
      </c>
      <c r="DH11" s="107">
        <f t="shared" si="2"/>
        <v>31663.45</v>
      </c>
      <c r="DI11" s="116"/>
      <c r="DJ11" s="54" t="s">
        <v>988</v>
      </c>
      <c r="DK11" s="54" t="s">
        <v>886</v>
      </c>
      <c r="DL11" s="54" t="s">
        <v>962</v>
      </c>
      <c r="DM11" s="54" t="s">
        <v>888</v>
      </c>
      <c r="DN11" s="54" t="s">
        <v>889</v>
      </c>
      <c r="DO11" s="54" t="s">
        <v>890</v>
      </c>
      <c r="DP11" s="115" t="s">
        <v>891</v>
      </c>
      <c r="DQ11" s="54" t="s">
        <v>892</v>
      </c>
      <c r="DR11" s="49" t="s">
        <v>989</v>
      </c>
    </row>
    <row r="12" customHeight="1" spans="1:122">
      <c r="A12" s="17">
        <v>8</v>
      </c>
      <c r="B12" s="16" t="s">
        <v>376</v>
      </c>
      <c r="C12" s="19" t="s">
        <v>1001</v>
      </c>
      <c r="D12" s="16" t="s">
        <v>1002</v>
      </c>
      <c r="E12" s="16" t="s">
        <v>1003</v>
      </c>
      <c r="F12" s="16" t="s">
        <v>897</v>
      </c>
      <c r="G12" s="16" t="s">
        <v>1004</v>
      </c>
      <c r="H12" s="16"/>
      <c r="I12" s="16"/>
      <c r="J12" s="16"/>
      <c r="K12" s="16"/>
      <c r="L12" s="16" t="s">
        <v>899</v>
      </c>
      <c r="M12" s="16" t="s">
        <v>1005</v>
      </c>
      <c r="N12" s="16"/>
      <c r="O12" s="16"/>
      <c r="P12" s="16"/>
      <c r="Q12" s="16"/>
      <c r="R12" s="16"/>
      <c r="S12" s="16" t="s">
        <v>911</v>
      </c>
      <c r="T12" s="16" t="s">
        <v>1006</v>
      </c>
      <c r="U12" s="16"/>
      <c r="V12" s="16"/>
      <c r="W12" s="16"/>
      <c r="X12" s="16"/>
      <c r="Y12" s="16"/>
      <c r="Z12" s="16"/>
      <c r="AA12" s="40" t="s">
        <v>901</v>
      </c>
      <c r="AB12" s="23"/>
      <c r="AC12" s="23"/>
      <c r="AD12" s="38">
        <v>9</v>
      </c>
      <c r="AE12" s="39" t="s">
        <v>871</v>
      </c>
      <c r="AF12" s="25" t="s">
        <v>902</v>
      </c>
      <c r="AG12" s="47" t="s">
        <v>1007</v>
      </c>
      <c r="AH12" s="18" t="s">
        <v>874</v>
      </c>
      <c r="AI12" s="29">
        <v>8.2</v>
      </c>
      <c r="AJ12" s="51">
        <v>43588</v>
      </c>
      <c r="AK12" s="52"/>
      <c r="AL12" s="53"/>
      <c r="AM12" s="53"/>
      <c r="AN12" s="38" t="s">
        <v>1008</v>
      </c>
      <c r="AO12" s="39" t="str">
        <f t="shared" si="4"/>
        <v>二道沟隧道出口</v>
      </c>
      <c r="AP12" s="25" t="str">
        <f t="shared" si="5"/>
        <v>初期支护</v>
      </c>
      <c r="AQ12" s="47" t="str">
        <f t="shared" si="6"/>
        <v>DK113+488.08～+485.71左中导初期支护DK113+488.51~486.30右中导初期支护</v>
      </c>
      <c r="AR12" s="18" t="str">
        <f t="shared" si="7"/>
        <v>C25</v>
      </c>
      <c r="AS12" s="29">
        <f t="shared" si="8"/>
        <v>8.2</v>
      </c>
      <c r="AT12" s="48">
        <f t="shared" si="9"/>
        <v>43588</v>
      </c>
      <c r="AU12" s="54">
        <v>28</v>
      </c>
      <c r="AV12" s="57">
        <f t="shared" si="22"/>
        <v>43616</v>
      </c>
      <c r="AW12" s="61">
        <v>2</v>
      </c>
      <c r="AX12" s="62">
        <v>49.5</v>
      </c>
      <c r="AY12" s="62">
        <v>48.4</v>
      </c>
      <c r="AZ12" s="62"/>
      <c r="BA12" s="62"/>
      <c r="BB12" s="62"/>
      <c r="BC12" s="62"/>
      <c r="BD12" s="54">
        <v>180</v>
      </c>
      <c r="BE12" s="54">
        <v>185</v>
      </c>
      <c r="BF12" s="54"/>
      <c r="BG12" s="52"/>
      <c r="BH12" s="23"/>
      <c r="BI12" s="74" t="s">
        <v>1009</v>
      </c>
      <c r="BJ12" s="75">
        <f t="shared" si="10"/>
        <v>43586</v>
      </c>
      <c r="BK12" s="18" t="str">
        <f t="shared" si="11"/>
        <v>C25</v>
      </c>
      <c r="BL12" s="25" t="str">
        <f t="shared" si="12"/>
        <v>初期支护</v>
      </c>
      <c r="BM12" s="29">
        <f t="shared" si="13"/>
        <v>8.5</v>
      </c>
      <c r="BN12" s="29" t="str">
        <f>E18</f>
        <v>HPB-C25-1002003</v>
      </c>
      <c r="BO12" s="29">
        <f>BM12*G18</f>
        <v>3.91</v>
      </c>
      <c r="BP12" s="29">
        <f t="shared" si="14"/>
        <v>34.6828</v>
      </c>
      <c r="BQ12" s="77"/>
      <c r="BR12" s="29">
        <f>BM12*M18</f>
        <v>7.6925</v>
      </c>
      <c r="BS12" s="29">
        <f t="shared" si="15"/>
        <v>86.25195</v>
      </c>
      <c r="BT12" s="26"/>
      <c r="BU12" s="25"/>
      <c r="BV12" s="25"/>
      <c r="BW12" s="25"/>
      <c r="BX12" s="82">
        <f>BM12*R18</f>
        <v>6.8425</v>
      </c>
      <c r="BY12" s="82">
        <f t="shared" si="16"/>
        <v>29.6562</v>
      </c>
      <c r="BZ12" s="25"/>
      <c r="CA12" s="25"/>
      <c r="CB12" s="25"/>
      <c r="CC12" s="26"/>
      <c r="CD12" s="85"/>
      <c r="CE12" s="85"/>
      <c r="CF12" s="26"/>
      <c r="CG12" s="29">
        <f>BM12*Z18</f>
        <v>0.1564</v>
      </c>
      <c r="CH12" s="29">
        <f t="shared" si="20"/>
        <v>0.644736</v>
      </c>
      <c r="CI12" s="80"/>
      <c r="CJ12" s="29">
        <f>BM12*I18</f>
        <v>0.00765</v>
      </c>
      <c r="CK12" s="29">
        <f t="shared" si="21"/>
        <v>0.031536</v>
      </c>
      <c r="CL12" s="80">
        <f>25*50/1000</f>
        <v>1.25</v>
      </c>
      <c r="CM12" s="25"/>
      <c r="CN12" s="25">
        <f t="shared" si="17"/>
        <v>0.0070818</v>
      </c>
      <c r="CO12" s="25"/>
      <c r="CP12" s="29">
        <f>BM12*X18</f>
        <v>0.05083</v>
      </c>
      <c r="CQ12" s="29">
        <f t="shared" si="18"/>
        <v>0.5111998</v>
      </c>
      <c r="CR12" s="77"/>
      <c r="CS12" s="97">
        <v>0</v>
      </c>
      <c r="CT12" s="16">
        <f t="shared" si="19"/>
        <v>7.1456</v>
      </c>
      <c r="CU12" s="49"/>
      <c r="CV12" s="23"/>
      <c r="CW12" s="23"/>
      <c r="CX12" s="38">
        <v>2010</v>
      </c>
      <c r="CY12" s="54">
        <v>3</v>
      </c>
      <c r="CZ12" s="54">
        <v>29</v>
      </c>
      <c r="DA12" s="54" t="s">
        <v>880</v>
      </c>
      <c r="DB12" s="96">
        <v>53</v>
      </c>
      <c r="DC12" s="54" t="s">
        <v>985</v>
      </c>
      <c r="DD12" s="54" t="s">
        <v>986</v>
      </c>
      <c r="DE12" s="54" t="s">
        <v>883</v>
      </c>
      <c r="DF12" s="109">
        <v>14.286</v>
      </c>
      <c r="DG12" s="106">
        <v>4450</v>
      </c>
      <c r="DH12" s="107">
        <f t="shared" si="2"/>
        <v>63572.7</v>
      </c>
      <c r="DI12" s="114" t="s">
        <v>987</v>
      </c>
      <c r="DJ12" s="54" t="s">
        <v>988</v>
      </c>
      <c r="DK12" s="54" t="s">
        <v>886</v>
      </c>
      <c r="DL12" s="54" t="s">
        <v>887</v>
      </c>
      <c r="DM12" s="54" t="s">
        <v>888</v>
      </c>
      <c r="DN12" s="54" t="s">
        <v>889</v>
      </c>
      <c r="DO12" s="54" t="s">
        <v>890</v>
      </c>
      <c r="DP12" s="115" t="s">
        <v>891</v>
      </c>
      <c r="DQ12" s="54" t="s">
        <v>892</v>
      </c>
      <c r="DR12" s="49" t="s">
        <v>989</v>
      </c>
    </row>
    <row r="13" customHeight="1" spans="1:122">
      <c r="A13" s="15">
        <v>9</v>
      </c>
      <c r="B13" s="16" t="s">
        <v>939</v>
      </c>
      <c r="C13" s="19" t="s">
        <v>1010</v>
      </c>
      <c r="D13" s="16" t="s">
        <v>1011</v>
      </c>
      <c r="E13" s="16" t="s">
        <v>1012</v>
      </c>
      <c r="F13" s="16" t="s">
        <v>897</v>
      </c>
      <c r="G13" s="16" t="s">
        <v>1013</v>
      </c>
      <c r="H13" s="16"/>
      <c r="I13" s="16"/>
      <c r="J13" s="16"/>
      <c r="K13" s="16"/>
      <c r="L13" s="16" t="s">
        <v>899</v>
      </c>
      <c r="M13" s="16" t="s">
        <v>1014</v>
      </c>
      <c r="N13" s="16" t="s">
        <v>944</v>
      </c>
      <c r="O13" s="16"/>
      <c r="P13" s="16"/>
      <c r="Q13" s="16"/>
      <c r="R13" s="16" t="s">
        <v>1015</v>
      </c>
      <c r="S13" s="16" t="s">
        <v>911</v>
      </c>
      <c r="T13" s="16" t="s">
        <v>1016</v>
      </c>
      <c r="U13" s="16"/>
      <c r="V13" s="16"/>
      <c r="W13" s="16" t="s">
        <v>947</v>
      </c>
      <c r="X13" s="16" t="s">
        <v>1017</v>
      </c>
      <c r="Y13" s="16" t="s">
        <v>949</v>
      </c>
      <c r="Z13" s="16" t="s">
        <v>1018</v>
      </c>
      <c r="AA13" s="40" t="s">
        <v>1019</v>
      </c>
      <c r="AB13" s="23"/>
      <c r="AC13" s="23"/>
      <c r="AD13" s="38">
        <v>10</v>
      </c>
      <c r="AE13" s="39" t="s">
        <v>871</v>
      </c>
      <c r="AF13" s="25" t="s">
        <v>902</v>
      </c>
      <c r="AG13" s="47" t="s">
        <v>1020</v>
      </c>
      <c r="AH13" s="18" t="s">
        <v>874</v>
      </c>
      <c r="AI13" s="29">
        <v>9.6</v>
      </c>
      <c r="AJ13" s="51">
        <v>43589</v>
      </c>
      <c r="AK13" s="52"/>
      <c r="AL13" s="53"/>
      <c r="AM13" s="53"/>
      <c r="AN13" s="38" t="s">
        <v>1021</v>
      </c>
      <c r="AO13" s="39" t="str">
        <f t="shared" si="4"/>
        <v>二道沟隧道出口</v>
      </c>
      <c r="AP13" s="25" t="str">
        <f t="shared" si="5"/>
        <v>初期支护</v>
      </c>
      <c r="AQ13" s="47" t="str">
        <f t="shared" si="6"/>
        <v>DK113+485.71～484.42左上导初期支护DK113+486.30～484.79右中导初期支护</v>
      </c>
      <c r="AR13" s="18" t="str">
        <f t="shared" si="7"/>
        <v>C25</v>
      </c>
      <c r="AS13" s="29">
        <f t="shared" si="8"/>
        <v>9.6</v>
      </c>
      <c r="AT13" s="48">
        <f t="shared" si="9"/>
        <v>43589</v>
      </c>
      <c r="AU13" s="54">
        <v>28</v>
      </c>
      <c r="AV13" s="57">
        <f t="shared" si="22"/>
        <v>43617</v>
      </c>
      <c r="AW13" s="61">
        <v>3</v>
      </c>
      <c r="AX13" s="62">
        <v>37.6</v>
      </c>
      <c r="AY13" s="62">
        <v>38.3</v>
      </c>
      <c r="AZ13" s="62">
        <v>36.9</v>
      </c>
      <c r="BA13" s="62"/>
      <c r="BB13" s="62"/>
      <c r="BC13" s="62"/>
      <c r="BD13" s="54">
        <v>200</v>
      </c>
      <c r="BE13" s="54">
        <v>195</v>
      </c>
      <c r="BF13" s="54"/>
      <c r="BG13" s="52"/>
      <c r="BH13" s="23"/>
      <c r="BI13" s="74" t="s">
        <v>1022</v>
      </c>
      <c r="BJ13" s="75">
        <f t="shared" si="10"/>
        <v>43587</v>
      </c>
      <c r="BK13" s="18" t="str">
        <f t="shared" si="11"/>
        <v>C25</v>
      </c>
      <c r="BL13" s="25" t="str">
        <f t="shared" si="12"/>
        <v>初期支护</v>
      </c>
      <c r="BM13" s="29">
        <f t="shared" si="13"/>
        <v>4.3</v>
      </c>
      <c r="BN13" s="29" t="str">
        <f>E18</f>
        <v>HPB-C25-1002003</v>
      </c>
      <c r="BO13" s="29">
        <f>BM13*G18</f>
        <v>1.978</v>
      </c>
      <c r="BP13" s="29">
        <f t="shared" si="14"/>
        <v>36.6608</v>
      </c>
      <c r="BQ13" s="77"/>
      <c r="BR13" s="29">
        <f>BM13*M18</f>
        <v>3.8915</v>
      </c>
      <c r="BS13" s="29">
        <f t="shared" si="15"/>
        <v>90.14345</v>
      </c>
      <c r="BT13" s="78"/>
      <c r="BU13" s="25"/>
      <c r="BV13" s="25"/>
      <c r="BW13" s="25"/>
      <c r="BX13" s="82">
        <f>BM13*R18</f>
        <v>3.4615</v>
      </c>
      <c r="BY13" s="82">
        <f t="shared" si="16"/>
        <v>33.1177</v>
      </c>
      <c r="BZ13" s="25"/>
      <c r="CA13" s="25"/>
      <c r="CB13" s="25"/>
      <c r="CC13" s="26"/>
      <c r="CD13" s="85"/>
      <c r="CE13" s="85"/>
      <c r="CF13" s="26"/>
      <c r="CG13" s="29">
        <f>BM13*Z18</f>
        <v>0.07912</v>
      </c>
      <c r="CH13" s="29">
        <f>CG13</f>
        <v>0.07912</v>
      </c>
      <c r="CI13" s="80"/>
      <c r="CJ13" s="29">
        <f>BM13*I18</f>
        <v>0.00387</v>
      </c>
      <c r="CK13" s="29">
        <f t="shared" si="21"/>
        <v>0.035406</v>
      </c>
      <c r="CL13" s="80" t="s">
        <v>1023</v>
      </c>
      <c r="CM13" s="25"/>
      <c r="CN13" s="25">
        <f t="shared" si="17"/>
        <v>0.0070818</v>
      </c>
      <c r="CO13" s="25"/>
      <c r="CP13" s="29">
        <f>BM13*X18</f>
        <v>0.025714</v>
      </c>
      <c r="CQ13" s="29">
        <f t="shared" si="18"/>
        <v>0.5369138</v>
      </c>
      <c r="CR13" s="77"/>
      <c r="CS13" s="97">
        <v>0</v>
      </c>
      <c r="CT13" s="16">
        <f t="shared" si="19"/>
        <v>7.1456</v>
      </c>
      <c r="CU13" s="49"/>
      <c r="CV13" s="23"/>
      <c r="CW13" s="23"/>
      <c r="CX13" s="38">
        <v>2010</v>
      </c>
      <c r="CY13" s="54">
        <v>3</v>
      </c>
      <c r="CZ13" s="54">
        <v>29</v>
      </c>
      <c r="DA13" s="54" t="s">
        <v>880</v>
      </c>
      <c r="DB13" s="96">
        <v>54</v>
      </c>
      <c r="DC13" s="54" t="s">
        <v>1024</v>
      </c>
      <c r="DD13" s="54" t="s">
        <v>1025</v>
      </c>
      <c r="DE13" s="54" t="s">
        <v>883</v>
      </c>
      <c r="DF13" s="109">
        <v>3.971</v>
      </c>
      <c r="DG13" s="106">
        <v>4500</v>
      </c>
      <c r="DH13" s="107">
        <f t="shared" si="2"/>
        <v>17869.5</v>
      </c>
      <c r="DI13" s="114" t="s">
        <v>1026</v>
      </c>
      <c r="DJ13" s="54" t="s">
        <v>988</v>
      </c>
      <c r="DK13" s="54" t="s">
        <v>886</v>
      </c>
      <c r="DL13" s="54" t="s">
        <v>962</v>
      </c>
      <c r="DM13" s="54" t="s">
        <v>888</v>
      </c>
      <c r="DN13" s="54" t="s">
        <v>889</v>
      </c>
      <c r="DO13" s="54" t="s">
        <v>890</v>
      </c>
      <c r="DP13" s="115" t="s">
        <v>891</v>
      </c>
      <c r="DQ13" s="54" t="s">
        <v>892</v>
      </c>
      <c r="DR13" s="49" t="s">
        <v>989</v>
      </c>
    </row>
    <row r="14" customHeight="1" spans="1:122">
      <c r="A14" s="17">
        <v>10</v>
      </c>
      <c r="B14" s="16" t="s">
        <v>376</v>
      </c>
      <c r="C14" s="19" t="s">
        <v>1027</v>
      </c>
      <c r="D14" s="16" t="s">
        <v>1002</v>
      </c>
      <c r="E14" s="16" t="s">
        <v>1028</v>
      </c>
      <c r="F14" s="16" t="s">
        <v>897</v>
      </c>
      <c r="G14" s="16" t="s">
        <v>1029</v>
      </c>
      <c r="H14" s="16"/>
      <c r="I14" s="16"/>
      <c r="J14" s="16"/>
      <c r="K14" s="16"/>
      <c r="L14" s="16" t="s">
        <v>899</v>
      </c>
      <c r="M14" s="16" t="s">
        <v>1030</v>
      </c>
      <c r="N14" s="16"/>
      <c r="O14" s="16"/>
      <c r="P14" s="16"/>
      <c r="Q14" s="16"/>
      <c r="R14" s="16"/>
      <c r="S14" s="16" t="s">
        <v>911</v>
      </c>
      <c r="T14" s="16" t="s">
        <v>1031</v>
      </c>
      <c r="U14" s="16"/>
      <c r="V14" s="16"/>
      <c r="W14" s="16"/>
      <c r="X14" s="16"/>
      <c r="Y14" s="16"/>
      <c r="Z14" s="16"/>
      <c r="AA14" s="40" t="s">
        <v>901</v>
      </c>
      <c r="AB14" s="23"/>
      <c r="AC14" s="23"/>
      <c r="AD14" s="38">
        <v>11</v>
      </c>
      <c r="AE14" s="39" t="s">
        <v>871</v>
      </c>
      <c r="AF14" s="25" t="s">
        <v>902</v>
      </c>
      <c r="AG14" s="47" t="s">
        <v>1032</v>
      </c>
      <c r="AH14" s="18" t="s">
        <v>874</v>
      </c>
      <c r="AI14" s="29">
        <v>19.2</v>
      </c>
      <c r="AJ14" s="51">
        <v>43590</v>
      </c>
      <c r="AK14" s="52"/>
      <c r="AL14" s="53"/>
      <c r="AM14" s="53"/>
      <c r="AN14" s="38" t="s">
        <v>1033</v>
      </c>
      <c r="AO14" s="39" t="str">
        <f t="shared" si="4"/>
        <v>二道沟隧道出口</v>
      </c>
      <c r="AP14" s="25" t="str">
        <f t="shared" si="5"/>
        <v>初期支护</v>
      </c>
      <c r="AQ14" s="47" t="str">
        <f t="shared" si="6"/>
        <v>DK113+484.42～481.00左上导初期支护</v>
      </c>
      <c r="AR14" s="18" t="str">
        <f t="shared" si="7"/>
        <v>C25</v>
      </c>
      <c r="AS14" s="29">
        <f t="shared" si="8"/>
        <v>19.2</v>
      </c>
      <c r="AT14" s="48">
        <f t="shared" si="9"/>
        <v>43590</v>
      </c>
      <c r="AU14" s="54">
        <v>28</v>
      </c>
      <c r="AV14" s="57">
        <f t="shared" si="22"/>
        <v>43618</v>
      </c>
      <c r="AW14" s="61">
        <v>3</v>
      </c>
      <c r="AX14" s="62">
        <v>37.8</v>
      </c>
      <c r="AY14" s="62">
        <v>37.3</v>
      </c>
      <c r="AZ14" s="62">
        <v>38</v>
      </c>
      <c r="BA14" s="62"/>
      <c r="BB14" s="62"/>
      <c r="BC14" s="62"/>
      <c r="BD14" s="54">
        <v>195</v>
      </c>
      <c r="BE14" s="54">
        <v>205</v>
      </c>
      <c r="BF14" s="54"/>
      <c r="BG14" s="52"/>
      <c r="BH14" s="23"/>
      <c r="BI14" s="74" t="s">
        <v>1034</v>
      </c>
      <c r="BJ14" s="75">
        <f t="shared" si="10"/>
        <v>43588</v>
      </c>
      <c r="BK14" s="18" t="str">
        <f t="shared" si="11"/>
        <v>C25</v>
      </c>
      <c r="BL14" s="25" t="str">
        <f t="shared" si="12"/>
        <v>初期支护</v>
      </c>
      <c r="BM14" s="29">
        <f t="shared" si="13"/>
        <v>8.2</v>
      </c>
      <c r="BN14" s="29" t="str">
        <f>E18</f>
        <v>HPB-C25-1002003</v>
      </c>
      <c r="BO14" s="29">
        <f>BM14*G18</f>
        <v>3.772</v>
      </c>
      <c r="BP14" s="29">
        <f t="shared" si="14"/>
        <v>40.4328</v>
      </c>
      <c r="BQ14" s="77"/>
      <c r="BR14" s="29">
        <f>BM14*M18</f>
        <v>7.421</v>
      </c>
      <c r="BS14" s="29">
        <f t="shared" si="15"/>
        <v>97.56445</v>
      </c>
      <c r="BT14" s="78"/>
      <c r="BU14" s="25"/>
      <c r="BV14" s="25"/>
      <c r="BW14" s="25"/>
      <c r="BX14" s="82">
        <f>BM14*R18</f>
        <v>6.601</v>
      </c>
      <c r="BY14" s="82">
        <f>BX14</f>
        <v>6.601</v>
      </c>
      <c r="BZ14" s="77" t="s">
        <v>1035</v>
      </c>
      <c r="CA14" s="25"/>
      <c r="CB14" s="25"/>
      <c r="CC14" s="26"/>
      <c r="CD14" s="85"/>
      <c r="CE14" s="85"/>
      <c r="CF14" s="26"/>
      <c r="CG14" s="29">
        <f>BM14*Z18</f>
        <v>0.15088</v>
      </c>
      <c r="CH14" s="29">
        <f t="shared" ref="CH14:CH24" si="23">CG14+CH13</f>
        <v>0.23</v>
      </c>
      <c r="CI14" s="80"/>
      <c r="CJ14" s="29">
        <f>BM14*I18</f>
        <v>0.00738</v>
      </c>
      <c r="CK14" s="29">
        <f t="shared" si="21"/>
        <v>0.042786</v>
      </c>
      <c r="CL14" s="25"/>
      <c r="CM14" s="25"/>
      <c r="CN14" s="25">
        <f t="shared" si="17"/>
        <v>0.0070818</v>
      </c>
      <c r="CO14" s="25"/>
      <c r="CP14" s="29">
        <f>BM14*X18</f>
        <v>0.049036</v>
      </c>
      <c r="CQ14" s="29">
        <f t="shared" si="18"/>
        <v>0.5859498</v>
      </c>
      <c r="CR14" s="77"/>
      <c r="CS14" s="97">
        <v>0</v>
      </c>
      <c r="CT14" s="16">
        <f t="shared" si="19"/>
        <v>7.1456</v>
      </c>
      <c r="CU14" s="49"/>
      <c r="CV14" s="23"/>
      <c r="CW14" s="23"/>
      <c r="CX14" s="38">
        <v>2010</v>
      </c>
      <c r="CY14" s="54">
        <v>3</v>
      </c>
      <c r="CZ14" s="54">
        <v>29</v>
      </c>
      <c r="DA14" s="54" t="s">
        <v>880</v>
      </c>
      <c r="DB14" s="96">
        <v>55</v>
      </c>
      <c r="DC14" s="54" t="s">
        <v>1024</v>
      </c>
      <c r="DD14" s="54" t="s">
        <v>1036</v>
      </c>
      <c r="DE14" s="54" t="s">
        <v>883</v>
      </c>
      <c r="DF14" s="109">
        <v>4.948</v>
      </c>
      <c r="DG14" s="106">
        <v>4500</v>
      </c>
      <c r="DH14" s="107">
        <f t="shared" si="2"/>
        <v>22266</v>
      </c>
      <c r="DI14" s="114" t="s">
        <v>1026</v>
      </c>
      <c r="DJ14" s="54" t="s">
        <v>988</v>
      </c>
      <c r="DK14" s="54" t="s">
        <v>886</v>
      </c>
      <c r="DL14" s="54" t="s">
        <v>962</v>
      </c>
      <c r="DM14" s="54" t="s">
        <v>888</v>
      </c>
      <c r="DN14" s="54" t="s">
        <v>889</v>
      </c>
      <c r="DO14" s="54" t="s">
        <v>890</v>
      </c>
      <c r="DP14" s="115" t="s">
        <v>891</v>
      </c>
      <c r="DQ14" s="54" t="s">
        <v>892</v>
      </c>
      <c r="DR14" s="49" t="s">
        <v>989</v>
      </c>
    </row>
    <row r="15" customHeight="1" spans="1:122">
      <c r="A15" s="15">
        <v>11</v>
      </c>
      <c r="B15" s="16" t="s">
        <v>376</v>
      </c>
      <c r="C15" s="19" t="s">
        <v>1037</v>
      </c>
      <c r="D15" s="16" t="s">
        <v>1038</v>
      </c>
      <c r="E15" s="16" t="s">
        <v>1039</v>
      </c>
      <c r="F15" s="16" t="s">
        <v>897</v>
      </c>
      <c r="G15" s="16" t="s">
        <v>1040</v>
      </c>
      <c r="H15" s="16"/>
      <c r="I15" s="16"/>
      <c r="J15" s="16" t="s">
        <v>1041</v>
      </c>
      <c r="K15" s="16" t="s">
        <v>1042</v>
      </c>
      <c r="L15" s="16" t="s">
        <v>1043</v>
      </c>
      <c r="M15" s="16" t="s">
        <v>1044</v>
      </c>
      <c r="N15" s="16" t="s">
        <v>1045</v>
      </c>
      <c r="O15" s="16"/>
      <c r="P15" s="16" t="s">
        <v>1046</v>
      </c>
      <c r="Q15" s="16"/>
      <c r="R15" s="16" t="s">
        <v>1047</v>
      </c>
      <c r="S15" s="16" t="s">
        <v>911</v>
      </c>
      <c r="T15" s="16" t="s">
        <v>1048</v>
      </c>
      <c r="U15" s="16"/>
      <c r="V15" s="16"/>
      <c r="W15" s="16" t="s">
        <v>947</v>
      </c>
      <c r="X15" s="16" t="s">
        <v>1049</v>
      </c>
      <c r="Y15" s="16" t="s">
        <v>969</v>
      </c>
      <c r="Z15" s="16" t="s">
        <v>1050</v>
      </c>
      <c r="AA15" s="40" t="s">
        <v>1019</v>
      </c>
      <c r="AB15" s="23"/>
      <c r="AC15" s="23"/>
      <c r="AD15" s="38">
        <v>12</v>
      </c>
      <c r="AE15" s="39" t="s">
        <v>871</v>
      </c>
      <c r="AF15" s="25" t="s">
        <v>902</v>
      </c>
      <c r="AG15" s="47" t="s">
        <v>1051</v>
      </c>
      <c r="AH15" s="18" t="s">
        <v>874</v>
      </c>
      <c r="AI15" s="29">
        <v>12</v>
      </c>
      <c r="AJ15" s="51">
        <v>43591</v>
      </c>
      <c r="AK15" s="52"/>
      <c r="AL15" s="53"/>
      <c r="AM15" s="53"/>
      <c r="AN15" s="38" t="s">
        <v>1052</v>
      </c>
      <c r="AO15" s="39" t="str">
        <f t="shared" si="4"/>
        <v>二道沟隧道出口</v>
      </c>
      <c r="AP15" s="25" t="str">
        <f t="shared" si="5"/>
        <v>初期支护</v>
      </c>
      <c r="AQ15" s="47" t="str">
        <f t="shared" si="6"/>
        <v>DK113+482.26～480.48上导初期支护</v>
      </c>
      <c r="AR15" s="18" t="str">
        <f t="shared" si="7"/>
        <v>C25</v>
      </c>
      <c r="AS15" s="29">
        <f t="shared" si="8"/>
        <v>12</v>
      </c>
      <c r="AT15" s="48">
        <f t="shared" si="9"/>
        <v>43591</v>
      </c>
      <c r="AU15" s="54">
        <v>28</v>
      </c>
      <c r="AV15" s="57">
        <f t="shared" si="22"/>
        <v>43619</v>
      </c>
      <c r="AW15" s="61">
        <v>3</v>
      </c>
      <c r="AX15" s="62">
        <v>37</v>
      </c>
      <c r="AY15" s="62">
        <v>38.4</v>
      </c>
      <c r="AZ15" s="62">
        <v>37.6</v>
      </c>
      <c r="BA15" s="62"/>
      <c r="BB15" s="62"/>
      <c r="BC15" s="62"/>
      <c r="BD15" s="54">
        <v>195</v>
      </c>
      <c r="BE15" s="54">
        <v>200</v>
      </c>
      <c r="BF15" s="54"/>
      <c r="BG15" s="52"/>
      <c r="BH15" s="23"/>
      <c r="BI15" s="74" t="s">
        <v>1053</v>
      </c>
      <c r="BJ15" s="75">
        <f t="shared" si="10"/>
        <v>43589</v>
      </c>
      <c r="BK15" s="18" t="str">
        <f t="shared" si="11"/>
        <v>C25</v>
      </c>
      <c r="BL15" s="25" t="str">
        <f t="shared" si="12"/>
        <v>初期支护</v>
      </c>
      <c r="BM15" s="29">
        <f t="shared" si="13"/>
        <v>9.6</v>
      </c>
      <c r="BN15" s="29" t="str">
        <f>E18</f>
        <v>HPB-C25-1002003</v>
      </c>
      <c r="BO15" s="29">
        <f>BM15*G18</f>
        <v>4.416</v>
      </c>
      <c r="BP15" s="29">
        <f t="shared" si="14"/>
        <v>44.8488</v>
      </c>
      <c r="BQ15" s="77"/>
      <c r="BR15" s="29">
        <f>BM15*M18</f>
        <v>8.688</v>
      </c>
      <c r="BS15" s="29">
        <f t="shared" si="15"/>
        <v>106.25245</v>
      </c>
      <c r="BT15" s="78"/>
      <c r="BU15" s="25"/>
      <c r="BV15" s="25"/>
      <c r="BW15" s="25"/>
      <c r="BX15" s="82">
        <f>BM15*R18</f>
        <v>7.728</v>
      </c>
      <c r="BY15" s="82">
        <f t="shared" ref="BY15:BY26" si="24">BX15+BY14</f>
        <v>14.329</v>
      </c>
      <c r="BZ15" s="77">
        <f>(DF27+DF30+DF31+DF36+DF40+DF44)*2.5</f>
        <v>253.2</v>
      </c>
      <c r="CA15" s="25"/>
      <c r="CB15" s="25"/>
      <c r="CC15" s="26"/>
      <c r="CD15" s="85"/>
      <c r="CE15" s="85"/>
      <c r="CF15" s="26"/>
      <c r="CG15" s="29">
        <f>BM15*Z18</f>
        <v>0.17664</v>
      </c>
      <c r="CH15" s="29">
        <f t="shared" si="23"/>
        <v>0.40664</v>
      </c>
      <c r="CI15" s="80"/>
      <c r="CJ15" s="29">
        <f>BM15*I18</f>
        <v>0.00864</v>
      </c>
      <c r="CK15" s="29">
        <f t="shared" si="21"/>
        <v>0.051426</v>
      </c>
      <c r="CL15" s="25"/>
      <c r="CM15" s="25"/>
      <c r="CN15" s="25">
        <f t="shared" si="17"/>
        <v>0.0070818</v>
      </c>
      <c r="CO15" s="25"/>
      <c r="CP15" s="29">
        <f>BM15*X18</f>
        <v>0.057408</v>
      </c>
      <c r="CQ15" s="29">
        <f t="shared" si="18"/>
        <v>0.6433578</v>
      </c>
      <c r="CR15" s="77"/>
      <c r="CS15" s="97">
        <v>0</v>
      </c>
      <c r="CT15" s="16">
        <f t="shared" si="19"/>
        <v>7.1456</v>
      </c>
      <c r="CU15" s="49"/>
      <c r="CV15" s="23"/>
      <c r="CW15" s="23"/>
      <c r="CX15" s="38">
        <v>2010</v>
      </c>
      <c r="CY15" s="54">
        <v>3</v>
      </c>
      <c r="CZ15" s="54">
        <v>30</v>
      </c>
      <c r="DA15" s="54" t="s">
        <v>880</v>
      </c>
      <c r="DB15" s="96">
        <v>68</v>
      </c>
      <c r="DC15" s="54" t="s">
        <v>1054</v>
      </c>
      <c r="DD15" s="54" t="s">
        <v>1055</v>
      </c>
      <c r="DE15" s="54" t="s">
        <v>883</v>
      </c>
      <c r="DF15" s="109">
        <v>11.379</v>
      </c>
      <c r="DG15" s="106">
        <v>4600</v>
      </c>
      <c r="DH15" s="107">
        <f t="shared" si="2"/>
        <v>52343.4</v>
      </c>
      <c r="DI15" s="114" t="s">
        <v>938</v>
      </c>
      <c r="DJ15" s="54" t="s">
        <v>988</v>
      </c>
      <c r="DK15" s="54" t="s">
        <v>886</v>
      </c>
      <c r="DL15" s="54" t="s">
        <v>962</v>
      </c>
      <c r="DM15" s="54" t="s">
        <v>888</v>
      </c>
      <c r="DN15" s="54" t="s">
        <v>889</v>
      </c>
      <c r="DO15" s="54" t="s">
        <v>890</v>
      </c>
      <c r="DP15" s="115" t="s">
        <v>891</v>
      </c>
      <c r="DQ15" s="54" t="s">
        <v>892</v>
      </c>
      <c r="DR15" s="49" t="s">
        <v>989</v>
      </c>
    </row>
    <row r="16" customHeight="1" spans="1:122">
      <c r="A16" s="17">
        <v>12</v>
      </c>
      <c r="B16" s="16" t="s">
        <v>376</v>
      </c>
      <c r="C16" s="19" t="s">
        <v>1010</v>
      </c>
      <c r="D16" s="16" t="s">
        <v>1056</v>
      </c>
      <c r="E16" s="16" t="s">
        <v>1057</v>
      </c>
      <c r="F16" s="16" t="s">
        <v>897</v>
      </c>
      <c r="G16" s="16" t="s">
        <v>1058</v>
      </c>
      <c r="H16" s="16"/>
      <c r="I16" s="16"/>
      <c r="J16" s="16" t="s">
        <v>1041</v>
      </c>
      <c r="K16" s="16" t="s">
        <v>1059</v>
      </c>
      <c r="L16" s="16" t="s">
        <v>899</v>
      </c>
      <c r="M16" s="16" t="s">
        <v>1060</v>
      </c>
      <c r="N16" s="16" t="s">
        <v>968</v>
      </c>
      <c r="O16" s="16"/>
      <c r="P16" s="16" t="s">
        <v>1061</v>
      </c>
      <c r="Q16" s="16"/>
      <c r="R16" s="16" t="s">
        <v>1062</v>
      </c>
      <c r="S16" s="16" t="s">
        <v>911</v>
      </c>
      <c r="T16" s="16" t="s">
        <v>1063</v>
      </c>
      <c r="U16" s="16"/>
      <c r="V16" s="16"/>
      <c r="W16" s="16" t="s">
        <v>947</v>
      </c>
      <c r="X16" s="16" t="s">
        <v>1064</v>
      </c>
      <c r="Y16" s="16"/>
      <c r="Z16" s="16"/>
      <c r="AA16" s="40" t="s">
        <v>951</v>
      </c>
      <c r="AB16" s="23"/>
      <c r="AC16" s="23"/>
      <c r="AD16" s="38">
        <v>13</v>
      </c>
      <c r="AE16" s="39" t="s">
        <v>871</v>
      </c>
      <c r="AF16" s="25" t="s">
        <v>902</v>
      </c>
      <c r="AG16" s="47" t="s">
        <v>1065</v>
      </c>
      <c r="AH16" s="18" t="s">
        <v>874</v>
      </c>
      <c r="AI16" s="29">
        <v>7.5</v>
      </c>
      <c r="AJ16" s="51">
        <v>43592</v>
      </c>
      <c r="AK16" s="52"/>
      <c r="AL16" s="53"/>
      <c r="AM16" s="53"/>
      <c r="AN16" s="38" t="s">
        <v>1066</v>
      </c>
      <c r="AO16" s="39" t="str">
        <f t="shared" si="4"/>
        <v>二道沟隧道出口</v>
      </c>
      <c r="AP16" s="25" t="str">
        <f t="shared" si="5"/>
        <v>初期支护</v>
      </c>
      <c r="AQ16" s="47" t="str">
        <f t="shared" si="6"/>
        <v>DK113+480.48～479.80上导初期支护</v>
      </c>
      <c r="AR16" s="18" t="str">
        <f t="shared" si="7"/>
        <v>C25</v>
      </c>
      <c r="AS16" s="29">
        <f t="shared" si="8"/>
        <v>7.5</v>
      </c>
      <c r="AT16" s="48">
        <f t="shared" si="9"/>
        <v>43592</v>
      </c>
      <c r="AU16" s="54">
        <v>28</v>
      </c>
      <c r="AV16" s="57">
        <f t="shared" si="22"/>
        <v>43620</v>
      </c>
      <c r="AW16" s="61">
        <v>3</v>
      </c>
      <c r="AX16" s="62">
        <v>34.8</v>
      </c>
      <c r="AY16" s="62">
        <v>36.4</v>
      </c>
      <c r="AZ16" s="62">
        <v>35.5</v>
      </c>
      <c r="BA16" s="62"/>
      <c r="BB16" s="62"/>
      <c r="BC16" s="62"/>
      <c r="BD16" s="54">
        <v>205</v>
      </c>
      <c r="BE16" s="54">
        <v>200</v>
      </c>
      <c r="BF16" s="54"/>
      <c r="BG16" s="52"/>
      <c r="BH16" s="23"/>
      <c r="BI16" s="74" t="s">
        <v>1067</v>
      </c>
      <c r="BJ16" s="75">
        <f t="shared" si="10"/>
        <v>43590</v>
      </c>
      <c r="BK16" s="18" t="str">
        <f t="shared" si="11"/>
        <v>C25</v>
      </c>
      <c r="BL16" s="25" t="str">
        <f t="shared" si="12"/>
        <v>初期支护</v>
      </c>
      <c r="BM16" s="29">
        <f t="shared" si="13"/>
        <v>19.2</v>
      </c>
      <c r="BN16" s="29" t="str">
        <f>E18</f>
        <v>HPB-C25-1002003</v>
      </c>
      <c r="BO16" s="29">
        <f>BM16*G18</f>
        <v>8.832</v>
      </c>
      <c r="BP16" s="29">
        <f t="shared" si="14"/>
        <v>53.6808</v>
      </c>
      <c r="BQ16" s="77"/>
      <c r="BR16" s="29">
        <f>BM16*M18</f>
        <v>17.376</v>
      </c>
      <c r="BS16" s="29">
        <f t="shared" si="15"/>
        <v>123.62845</v>
      </c>
      <c r="BT16" s="26"/>
      <c r="BU16" s="25"/>
      <c r="BV16" s="25"/>
      <c r="BW16" s="25"/>
      <c r="BX16" s="82">
        <f>BM16*R18</f>
        <v>15.456</v>
      </c>
      <c r="BY16" s="82">
        <f t="shared" si="24"/>
        <v>29.785</v>
      </c>
      <c r="BZ16" s="77" t="s">
        <v>1068</v>
      </c>
      <c r="CA16" s="25"/>
      <c r="CB16" s="25"/>
      <c r="CC16" s="26"/>
      <c r="CD16" s="85"/>
      <c r="CE16" s="85"/>
      <c r="CF16" s="26"/>
      <c r="CG16" s="29">
        <f>BM16*Z18</f>
        <v>0.35328</v>
      </c>
      <c r="CH16" s="29">
        <f t="shared" si="23"/>
        <v>0.75992</v>
      </c>
      <c r="CI16" s="80"/>
      <c r="CJ16" s="29">
        <f>BM16*I18</f>
        <v>0.01728</v>
      </c>
      <c r="CK16" s="29">
        <f t="shared" si="21"/>
        <v>0.068706</v>
      </c>
      <c r="CL16" s="25"/>
      <c r="CM16" s="25"/>
      <c r="CN16" s="25">
        <f t="shared" si="17"/>
        <v>0.0070818</v>
      </c>
      <c r="CO16" s="25"/>
      <c r="CP16" s="29">
        <f>BM16*X18</f>
        <v>0.114816</v>
      </c>
      <c r="CQ16" s="29">
        <f t="shared" si="18"/>
        <v>0.7581738</v>
      </c>
      <c r="CR16" s="77"/>
      <c r="CS16" s="97">
        <v>0</v>
      </c>
      <c r="CT16" s="16">
        <f t="shared" si="19"/>
        <v>7.1456</v>
      </c>
      <c r="CU16" s="49"/>
      <c r="CV16" s="23"/>
      <c r="CW16" s="23"/>
      <c r="CX16" s="38">
        <v>2010</v>
      </c>
      <c r="CY16" s="54">
        <v>3</v>
      </c>
      <c r="CZ16" s="54">
        <v>30</v>
      </c>
      <c r="DA16" s="54" t="s">
        <v>880</v>
      </c>
      <c r="DB16" s="96">
        <v>69</v>
      </c>
      <c r="DC16" s="54" t="s">
        <v>1069</v>
      </c>
      <c r="DD16" s="54" t="s">
        <v>1070</v>
      </c>
      <c r="DE16" s="54" t="s">
        <v>883</v>
      </c>
      <c r="DF16" s="109">
        <v>4.113</v>
      </c>
      <c r="DG16" s="106">
        <v>4650</v>
      </c>
      <c r="DH16" s="107">
        <f t="shared" si="2"/>
        <v>19125.45</v>
      </c>
      <c r="DI16" s="114"/>
      <c r="DJ16" s="54" t="s">
        <v>988</v>
      </c>
      <c r="DK16" s="54" t="s">
        <v>886</v>
      </c>
      <c r="DL16" s="54" t="s">
        <v>962</v>
      </c>
      <c r="DM16" s="54" t="s">
        <v>888</v>
      </c>
      <c r="DN16" s="54" t="s">
        <v>889</v>
      </c>
      <c r="DO16" s="54" t="s">
        <v>890</v>
      </c>
      <c r="DP16" s="115" t="s">
        <v>891</v>
      </c>
      <c r="DQ16" s="54" t="s">
        <v>892</v>
      </c>
      <c r="DR16" s="49" t="s">
        <v>989</v>
      </c>
    </row>
    <row r="17" customHeight="1" spans="1:122">
      <c r="A17" s="15">
        <v>13</v>
      </c>
      <c r="B17" s="16" t="s">
        <v>376</v>
      </c>
      <c r="C17" s="19" t="s">
        <v>1071</v>
      </c>
      <c r="D17" s="16" t="s">
        <v>1056</v>
      </c>
      <c r="E17" s="16" t="s">
        <v>1072</v>
      </c>
      <c r="F17" s="16" t="s">
        <v>897</v>
      </c>
      <c r="G17" s="16" t="s">
        <v>1073</v>
      </c>
      <c r="H17" s="16"/>
      <c r="I17" s="16"/>
      <c r="J17" s="16" t="s">
        <v>1041</v>
      </c>
      <c r="K17" s="16" t="s">
        <v>1074</v>
      </c>
      <c r="L17" s="16" t="s">
        <v>899</v>
      </c>
      <c r="M17" s="16" t="s">
        <v>1060</v>
      </c>
      <c r="N17" s="16" t="s">
        <v>968</v>
      </c>
      <c r="O17" s="16"/>
      <c r="P17" s="16" t="s">
        <v>1061</v>
      </c>
      <c r="Q17" s="16"/>
      <c r="R17" s="16" t="s">
        <v>1075</v>
      </c>
      <c r="S17" s="16" t="s">
        <v>911</v>
      </c>
      <c r="T17" s="16" t="s">
        <v>1076</v>
      </c>
      <c r="U17" s="16"/>
      <c r="V17" s="16"/>
      <c r="W17" s="16" t="s">
        <v>947</v>
      </c>
      <c r="X17" s="16" t="s">
        <v>1077</v>
      </c>
      <c r="Y17" s="16"/>
      <c r="Z17" s="16"/>
      <c r="AA17" s="40" t="s">
        <v>951</v>
      </c>
      <c r="AB17" s="23"/>
      <c r="AC17" s="23"/>
      <c r="AD17" s="38">
        <v>14</v>
      </c>
      <c r="AE17" s="39" t="s">
        <v>871</v>
      </c>
      <c r="AF17" s="25" t="s">
        <v>902</v>
      </c>
      <c r="AG17" s="47" t="s">
        <v>1078</v>
      </c>
      <c r="AH17" s="18" t="s">
        <v>874</v>
      </c>
      <c r="AI17" s="29">
        <v>11.2</v>
      </c>
      <c r="AJ17" s="51">
        <v>43593</v>
      </c>
      <c r="AK17" s="52"/>
      <c r="AL17" s="53"/>
      <c r="AM17" s="53"/>
      <c r="AN17" s="38" t="s">
        <v>1079</v>
      </c>
      <c r="AO17" s="39" t="str">
        <f t="shared" si="4"/>
        <v>二道沟隧道出口</v>
      </c>
      <c r="AP17" s="25" t="str">
        <f t="shared" si="5"/>
        <v>初期支护</v>
      </c>
      <c r="AQ17" s="47" t="str">
        <f t="shared" si="6"/>
        <v>DK113+479.80～478.00上导初期支护DK113+493.02~491.01左下导初期支护</v>
      </c>
      <c r="AR17" s="18" t="str">
        <f t="shared" si="7"/>
        <v>C25</v>
      </c>
      <c r="AS17" s="29">
        <f t="shared" si="8"/>
        <v>11.2</v>
      </c>
      <c r="AT17" s="48">
        <f t="shared" si="9"/>
        <v>43593</v>
      </c>
      <c r="AU17" s="54">
        <v>28</v>
      </c>
      <c r="AV17" s="57">
        <f t="shared" si="22"/>
        <v>43621</v>
      </c>
      <c r="AW17" s="61">
        <v>3</v>
      </c>
      <c r="AX17" s="62">
        <v>35.9</v>
      </c>
      <c r="AY17" s="62">
        <v>37.6</v>
      </c>
      <c r="AZ17" s="62">
        <v>36.7</v>
      </c>
      <c r="BA17" s="62"/>
      <c r="BB17" s="62"/>
      <c r="BC17" s="62"/>
      <c r="BD17" s="54">
        <v>200</v>
      </c>
      <c r="BE17" s="54">
        <v>205</v>
      </c>
      <c r="BF17" s="54"/>
      <c r="BG17" s="52"/>
      <c r="BH17" s="23"/>
      <c r="BI17" s="74" t="s">
        <v>1080</v>
      </c>
      <c r="BJ17" s="75">
        <f t="shared" si="10"/>
        <v>43591</v>
      </c>
      <c r="BK17" s="18" t="str">
        <f t="shared" si="11"/>
        <v>C25</v>
      </c>
      <c r="BL17" s="25" t="str">
        <f t="shared" si="12"/>
        <v>初期支护</v>
      </c>
      <c r="BM17" s="29">
        <f t="shared" si="13"/>
        <v>12</v>
      </c>
      <c r="BN17" s="29" t="str">
        <f>E18</f>
        <v>HPB-C25-1002003</v>
      </c>
      <c r="BO17" s="29">
        <f>BM17*G18</f>
        <v>5.52</v>
      </c>
      <c r="BP17" s="29">
        <f>BO17</f>
        <v>5.52</v>
      </c>
      <c r="BQ17" s="77" t="s">
        <v>1081</v>
      </c>
      <c r="BR17" s="29">
        <f>BM17*M18</f>
        <v>10.86</v>
      </c>
      <c r="BS17" s="29">
        <f t="shared" si="15"/>
        <v>134.48845</v>
      </c>
      <c r="BT17" s="26"/>
      <c r="BU17" s="25"/>
      <c r="BV17" s="25"/>
      <c r="BW17" s="25"/>
      <c r="BX17" s="82">
        <f>BM17*R18</f>
        <v>9.66</v>
      </c>
      <c r="BY17" s="82">
        <f t="shared" si="24"/>
        <v>39.445</v>
      </c>
      <c r="BZ17" s="77"/>
      <c r="CA17" s="25"/>
      <c r="CB17" s="25"/>
      <c r="CC17" s="26"/>
      <c r="CD17" s="85"/>
      <c r="CE17" s="85"/>
      <c r="CF17" s="26"/>
      <c r="CG17" s="29">
        <f>BM17*Z18</f>
        <v>0.2208</v>
      </c>
      <c r="CH17" s="29">
        <f t="shared" si="23"/>
        <v>0.98072</v>
      </c>
      <c r="CI17" s="80"/>
      <c r="CJ17" s="29">
        <f>BM17*I18</f>
        <v>0.0108</v>
      </c>
      <c r="CK17" s="29">
        <f t="shared" si="21"/>
        <v>0.079506</v>
      </c>
      <c r="CL17" s="25"/>
      <c r="CM17" s="25"/>
      <c r="CN17" s="25">
        <f t="shared" si="17"/>
        <v>0.0070818</v>
      </c>
      <c r="CO17" s="25"/>
      <c r="CP17" s="29">
        <f>BM17*X18</f>
        <v>0.07176</v>
      </c>
      <c r="CQ17" s="29">
        <f t="shared" si="18"/>
        <v>0.8299338</v>
      </c>
      <c r="CR17" s="77"/>
      <c r="CS17" s="97">
        <v>0</v>
      </c>
      <c r="CT17" s="16">
        <f t="shared" si="19"/>
        <v>7.1456</v>
      </c>
      <c r="CU17" s="49"/>
      <c r="CV17" s="23"/>
      <c r="CW17" s="23"/>
      <c r="CX17" s="38">
        <v>2010</v>
      </c>
      <c r="CY17" s="54">
        <v>3</v>
      </c>
      <c r="CZ17" s="54">
        <v>30</v>
      </c>
      <c r="DA17" s="54" t="s">
        <v>880</v>
      </c>
      <c r="DB17" s="96">
        <v>70</v>
      </c>
      <c r="DC17" s="54" t="s">
        <v>1024</v>
      </c>
      <c r="DD17" s="54" t="s">
        <v>1025</v>
      </c>
      <c r="DE17" s="54" t="s">
        <v>883</v>
      </c>
      <c r="DF17" s="109">
        <v>13.237</v>
      </c>
      <c r="DG17" s="106">
        <v>4500</v>
      </c>
      <c r="DH17" s="107">
        <f t="shared" si="2"/>
        <v>59566.5</v>
      </c>
      <c r="DI17" s="114" t="s">
        <v>1026</v>
      </c>
      <c r="DJ17" s="54" t="s">
        <v>988</v>
      </c>
      <c r="DK17" s="54" t="s">
        <v>886</v>
      </c>
      <c r="DL17" s="54" t="s">
        <v>962</v>
      </c>
      <c r="DM17" s="54" t="s">
        <v>888</v>
      </c>
      <c r="DN17" s="54" t="s">
        <v>889</v>
      </c>
      <c r="DO17" s="54" t="s">
        <v>890</v>
      </c>
      <c r="DP17" s="115" t="s">
        <v>891</v>
      </c>
      <c r="DQ17" s="54" t="s">
        <v>892</v>
      </c>
      <c r="DR17" s="49" t="s">
        <v>989</v>
      </c>
    </row>
    <row r="18" customHeight="1" spans="1:122">
      <c r="A18" s="17">
        <v>14</v>
      </c>
      <c r="B18" s="16" t="s">
        <v>939</v>
      </c>
      <c r="C18" s="19" t="s">
        <v>874</v>
      </c>
      <c r="D18" s="16" t="s">
        <v>1011</v>
      </c>
      <c r="E18" s="16" t="s">
        <v>931</v>
      </c>
      <c r="F18" s="16" t="s">
        <v>897</v>
      </c>
      <c r="G18" s="18">
        <v>0.46</v>
      </c>
      <c r="H18" s="16" t="s">
        <v>1082</v>
      </c>
      <c r="I18" s="27">
        <v>0.0009</v>
      </c>
      <c r="J18" s="16"/>
      <c r="K18" s="16"/>
      <c r="L18" s="16" t="s">
        <v>899</v>
      </c>
      <c r="M18" s="25">
        <v>0.905</v>
      </c>
      <c r="N18" s="16" t="s">
        <v>944</v>
      </c>
      <c r="O18" s="16"/>
      <c r="P18" s="16"/>
      <c r="Q18" s="16"/>
      <c r="R18" s="25">
        <v>0.805</v>
      </c>
      <c r="S18" s="16" t="s">
        <v>911</v>
      </c>
      <c r="T18" s="25">
        <v>165</v>
      </c>
      <c r="U18" s="16"/>
      <c r="V18" s="16"/>
      <c r="W18" s="16" t="s">
        <v>947</v>
      </c>
      <c r="X18" s="30">
        <v>0.00598</v>
      </c>
      <c r="Y18" s="16" t="s">
        <v>949</v>
      </c>
      <c r="Z18" s="26">
        <v>0.0184</v>
      </c>
      <c r="AA18" s="40" t="s">
        <v>1083</v>
      </c>
      <c r="AB18" s="23"/>
      <c r="AC18" s="23"/>
      <c r="AD18" s="38">
        <v>15</v>
      </c>
      <c r="AE18" s="39" t="s">
        <v>871</v>
      </c>
      <c r="AF18" s="25" t="s">
        <v>902</v>
      </c>
      <c r="AG18" s="47" t="s">
        <v>1084</v>
      </c>
      <c r="AH18" s="18" t="s">
        <v>874</v>
      </c>
      <c r="AI18" s="29">
        <v>13.6</v>
      </c>
      <c r="AJ18" s="51">
        <v>43594</v>
      </c>
      <c r="AK18" s="52"/>
      <c r="AL18" s="53"/>
      <c r="AM18" s="53"/>
      <c r="AN18" s="38" t="s">
        <v>1085</v>
      </c>
      <c r="AO18" s="39" t="str">
        <f t="shared" si="4"/>
        <v>二道沟隧道出口</v>
      </c>
      <c r="AP18" s="25" t="str">
        <f t="shared" si="5"/>
        <v>初期支护</v>
      </c>
      <c r="AQ18" s="47" t="str">
        <f t="shared" si="6"/>
        <v>DK113+478.00～476.20上导初期支护DK113+491.01~488.61左下导初期支护</v>
      </c>
      <c r="AR18" s="18" t="str">
        <f t="shared" si="7"/>
        <v>C25</v>
      </c>
      <c r="AS18" s="29">
        <f t="shared" si="8"/>
        <v>13.6</v>
      </c>
      <c r="AT18" s="48">
        <f t="shared" si="9"/>
        <v>43594</v>
      </c>
      <c r="AU18" s="54">
        <v>28</v>
      </c>
      <c r="AV18" s="57">
        <f t="shared" si="22"/>
        <v>43622</v>
      </c>
      <c r="AW18" s="61">
        <v>3</v>
      </c>
      <c r="AX18" s="62">
        <v>35.9</v>
      </c>
      <c r="AY18" s="62">
        <v>36.7</v>
      </c>
      <c r="AZ18" s="62">
        <v>37</v>
      </c>
      <c r="BA18" s="62"/>
      <c r="BB18" s="62"/>
      <c r="BC18" s="62"/>
      <c r="BD18" s="54">
        <v>195</v>
      </c>
      <c r="BE18" s="54">
        <v>205</v>
      </c>
      <c r="BF18" s="54"/>
      <c r="BG18" s="52"/>
      <c r="BH18" s="23"/>
      <c r="BI18" s="74" t="s">
        <v>1086</v>
      </c>
      <c r="BJ18" s="75">
        <f t="shared" si="10"/>
        <v>43592</v>
      </c>
      <c r="BK18" s="18" t="str">
        <f t="shared" si="11"/>
        <v>C25</v>
      </c>
      <c r="BL18" s="25" t="str">
        <f t="shared" si="12"/>
        <v>初期支护</v>
      </c>
      <c r="BM18" s="29">
        <f t="shared" si="13"/>
        <v>7.5</v>
      </c>
      <c r="BN18" s="29" t="str">
        <f>E18</f>
        <v>HPB-C25-1002003</v>
      </c>
      <c r="BO18" s="29">
        <f>BM18*G18</f>
        <v>3.45</v>
      </c>
      <c r="BP18" s="29">
        <f t="shared" ref="BP18:BP29" si="25">BP17+BO18</f>
        <v>8.97</v>
      </c>
      <c r="BQ18" s="77">
        <f>DF32</f>
        <v>95.42</v>
      </c>
      <c r="BR18" s="29">
        <f>BM18*M18</f>
        <v>6.7875</v>
      </c>
      <c r="BS18" s="29">
        <f t="shared" si="15"/>
        <v>141.27595</v>
      </c>
      <c r="BT18" s="26"/>
      <c r="BU18" s="25"/>
      <c r="BV18" s="25"/>
      <c r="BW18" s="25"/>
      <c r="BX18" s="82">
        <f>BM18*R18</f>
        <v>6.0375</v>
      </c>
      <c r="BY18" s="82">
        <f t="shared" si="24"/>
        <v>45.4825</v>
      </c>
      <c r="BZ18" s="77"/>
      <c r="CA18" s="25"/>
      <c r="CB18" s="25"/>
      <c r="CC18" s="26"/>
      <c r="CD18" s="85"/>
      <c r="CE18" s="85"/>
      <c r="CF18" s="26"/>
      <c r="CG18" s="29">
        <f>BM18*Z18</f>
        <v>0.138</v>
      </c>
      <c r="CH18" s="29">
        <f t="shared" si="23"/>
        <v>1.11872</v>
      </c>
      <c r="CI18" s="80"/>
      <c r="CJ18" s="29">
        <f>BM18*I18</f>
        <v>0.00675</v>
      </c>
      <c r="CK18" s="29">
        <f t="shared" si="21"/>
        <v>0.086256</v>
      </c>
      <c r="CL18" s="25"/>
      <c r="CM18" s="25"/>
      <c r="CN18" s="25">
        <f t="shared" si="17"/>
        <v>0.0070818</v>
      </c>
      <c r="CO18" s="25"/>
      <c r="CP18" s="29">
        <f>BM18*X18</f>
        <v>0.04485</v>
      </c>
      <c r="CQ18" s="29">
        <f t="shared" si="18"/>
        <v>0.8747838</v>
      </c>
      <c r="CR18" s="77"/>
      <c r="CS18" s="97">
        <v>0</v>
      </c>
      <c r="CT18" s="16">
        <f t="shared" si="19"/>
        <v>7.1456</v>
      </c>
      <c r="CU18" s="49"/>
      <c r="CV18" s="23"/>
      <c r="CW18" s="23"/>
      <c r="CX18" s="38">
        <v>2010</v>
      </c>
      <c r="CY18" s="54">
        <v>3</v>
      </c>
      <c r="CZ18" s="54">
        <v>30</v>
      </c>
      <c r="DA18" s="54" t="s">
        <v>880</v>
      </c>
      <c r="DB18" s="96">
        <v>71</v>
      </c>
      <c r="DC18" s="54" t="s">
        <v>1024</v>
      </c>
      <c r="DD18" s="54" t="s">
        <v>1036</v>
      </c>
      <c r="DE18" s="54" t="s">
        <v>883</v>
      </c>
      <c r="DF18" s="109">
        <v>4.948</v>
      </c>
      <c r="DG18" s="106">
        <v>4500</v>
      </c>
      <c r="DH18" s="107">
        <f t="shared" si="2"/>
        <v>22266</v>
      </c>
      <c r="DI18" s="114" t="s">
        <v>1026</v>
      </c>
      <c r="DJ18" s="54" t="s">
        <v>988</v>
      </c>
      <c r="DK18" s="54" t="s">
        <v>886</v>
      </c>
      <c r="DL18" s="54" t="s">
        <v>962</v>
      </c>
      <c r="DM18" s="54" t="s">
        <v>888</v>
      </c>
      <c r="DN18" s="54" t="s">
        <v>889</v>
      </c>
      <c r="DO18" s="54" t="s">
        <v>890</v>
      </c>
      <c r="DP18" s="115" t="s">
        <v>891</v>
      </c>
      <c r="DQ18" s="54" t="s">
        <v>892</v>
      </c>
      <c r="DR18" s="49" t="s">
        <v>989</v>
      </c>
    </row>
    <row r="19" customHeight="1" spans="1:122">
      <c r="A19" s="15">
        <v>15</v>
      </c>
      <c r="B19" s="16" t="s">
        <v>939</v>
      </c>
      <c r="C19" s="19" t="s">
        <v>1037</v>
      </c>
      <c r="D19" s="16" t="s">
        <v>1011</v>
      </c>
      <c r="E19" s="16" t="s">
        <v>1087</v>
      </c>
      <c r="F19" s="16" t="s">
        <v>897</v>
      </c>
      <c r="G19" s="16" t="s">
        <v>1088</v>
      </c>
      <c r="H19" s="16" t="s">
        <v>1082</v>
      </c>
      <c r="I19" s="16" t="s">
        <v>1089</v>
      </c>
      <c r="J19" s="16"/>
      <c r="K19" s="16"/>
      <c r="L19" s="16" t="s">
        <v>899</v>
      </c>
      <c r="M19" s="16" t="s">
        <v>1090</v>
      </c>
      <c r="N19" s="16" t="s">
        <v>944</v>
      </c>
      <c r="O19" s="16"/>
      <c r="P19" s="16"/>
      <c r="Q19" s="16"/>
      <c r="R19" s="16" t="s">
        <v>1091</v>
      </c>
      <c r="S19" s="16" t="s">
        <v>911</v>
      </c>
      <c r="T19" s="16" t="s">
        <v>1092</v>
      </c>
      <c r="U19" s="16"/>
      <c r="V19" s="16"/>
      <c r="W19" s="16" t="s">
        <v>947</v>
      </c>
      <c r="X19" s="16" t="s">
        <v>1093</v>
      </c>
      <c r="Y19" s="16" t="s">
        <v>949</v>
      </c>
      <c r="Z19" s="16" t="s">
        <v>1094</v>
      </c>
      <c r="AA19" s="40" t="s">
        <v>1083</v>
      </c>
      <c r="AB19" s="23"/>
      <c r="AC19" s="23"/>
      <c r="AD19" s="38">
        <v>16</v>
      </c>
      <c r="AE19" s="39" t="s">
        <v>871</v>
      </c>
      <c r="AF19" s="25" t="s">
        <v>902</v>
      </c>
      <c r="AG19" s="47" t="s">
        <v>1095</v>
      </c>
      <c r="AH19" s="18" t="s">
        <v>874</v>
      </c>
      <c r="AI19" s="29">
        <v>15.8</v>
      </c>
      <c r="AJ19" s="51">
        <v>43595</v>
      </c>
      <c r="AK19" s="52"/>
      <c r="AL19" s="53"/>
      <c r="AM19" s="53"/>
      <c r="AN19" s="38" t="s">
        <v>1096</v>
      </c>
      <c r="AO19" s="39" t="str">
        <f t="shared" si="4"/>
        <v>二道沟隧道出口</v>
      </c>
      <c r="AP19" s="25" t="str">
        <f t="shared" si="5"/>
        <v>初期支护</v>
      </c>
      <c r="AQ19" s="47" t="str">
        <f t="shared" si="6"/>
        <v>DK113+476.20～473.20上导初期支护DK113+484.79～482.39右中导初期支护DK113+488.51～486.11左中导初期支护</v>
      </c>
      <c r="AR19" s="18" t="str">
        <f t="shared" si="7"/>
        <v>C25</v>
      </c>
      <c r="AS19" s="29">
        <f t="shared" si="8"/>
        <v>15.8</v>
      </c>
      <c r="AT19" s="48">
        <f t="shared" si="9"/>
        <v>43595</v>
      </c>
      <c r="AU19" s="54">
        <v>28</v>
      </c>
      <c r="AV19" s="57">
        <f t="shared" si="22"/>
        <v>43623</v>
      </c>
      <c r="AW19" s="61">
        <v>3</v>
      </c>
      <c r="AX19" s="62">
        <v>34.9</v>
      </c>
      <c r="AY19" s="62">
        <v>34.9</v>
      </c>
      <c r="AZ19" s="62">
        <v>37.1</v>
      </c>
      <c r="BA19" s="62"/>
      <c r="BB19" s="62"/>
      <c r="BC19" s="62"/>
      <c r="BD19" s="54">
        <v>200</v>
      </c>
      <c r="BE19" s="54">
        <v>205</v>
      </c>
      <c r="BF19" s="54"/>
      <c r="BG19" s="52"/>
      <c r="BH19" s="23"/>
      <c r="BI19" s="74" t="s">
        <v>1097</v>
      </c>
      <c r="BJ19" s="75">
        <f t="shared" si="10"/>
        <v>43593</v>
      </c>
      <c r="BK19" s="18" t="str">
        <f t="shared" si="11"/>
        <v>C25</v>
      </c>
      <c r="BL19" s="25" t="str">
        <f t="shared" si="12"/>
        <v>初期支护</v>
      </c>
      <c r="BM19" s="29">
        <f t="shared" si="13"/>
        <v>11.2</v>
      </c>
      <c r="BN19" s="29" t="str">
        <f>E18</f>
        <v>HPB-C25-1002003</v>
      </c>
      <c r="BO19" s="29">
        <f>BM19*G18</f>
        <v>5.152</v>
      </c>
      <c r="BP19" s="29">
        <f t="shared" si="25"/>
        <v>14.122</v>
      </c>
      <c r="BQ19" s="77" t="s">
        <v>1098</v>
      </c>
      <c r="BR19" s="29">
        <f>BM19*M18</f>
        <v>10.136</v>
      </c>
      <c r="BS19" s="29">
        <f t="shared" si="15"/>
        <v>151.41195</v>
      </c>
      <c r="BT19" s="78"/>
      <c r="BU19" s="25"/>
      <c r="BV19" s="25"/>
      <c r="BW19" s="25"/>
      <c r="BX19" s="82">
        <f>BM19*R18</f>
        <v>9.016</v>
      </c>
      <c r="BY19" s="82">
        <f t="shared" si="24"/>
        <v>54.4985</v>
      </c>
      <c r="BZ19" s="77"/>
      <c r="CA19" s="25"/>
      <c r="CB19" s="25"/>
      <c r="CC19" s="26"/>
      <c r="CD19" s="85"/>
      <c r="CE19" s="85"/>
      <c r="CF19" s="26"/>
      <c r="CG19" s="29">
        <f>BM19*Z18</f>
        <v>0.20608</v>
      </c>
      <c r="CH19" s="29">
        <f t="shared" si="23"/>
        <v>1.3248</v>
      </c>
      <c r="CI19" s="80"/>
      <c r="CJ19" s="29">
        <f>BM19*I18</f>
        <v>0.01008</v>
      </c>
      <c r="CK19" s="29">
        <f t="shared" si="21"/>
        <v>0.096336</v>
      </c>
      <c r="CL19" s="25"/>
      <c r="CM19" s="25"/>
      <c r="CN19" s="25">
        <f t="shared" si="17"/>
        <v>0.0070818</v>
      </c>
      <c r="CO19" s="25"/>
      <c r="CP19" s="29">
        <f>BM19*X18</f>
        <v>0.066976</v>
      </c>
      <c r="CQ19" s="29">
        <f t="shared" si="18"/>
        <v>0.9417598</v>
      </c>
      <c r="CR19" s="77"/>
      <c r="CS19" s="97">
        <v>0</v>
      </c>
      <c r="CT19" s="16">
        <f t="shared" si="19"/>
        <v>7.1456</v>
      </c>
      <c r="CU19" s="49"/>
      <c r="CV19" s="23"/>
      <c r="CW19" s="23"/>
      <c r="CX19" s="38">
        <v>2010</v>
      </c>
      <c r="CY19" s="54">
        <v>3</v>
      </c>
      <c r="CZ19" s="54">
        <v>30</v>
      </c>
      <c r="DA19" s="54" t="s">
        <v>880</v>
      </c>
      <c r="DB19" s="96">
        <v>72</v>
      </c>
      <c r="DC19" s="54" t="s">
        <v>1024</v>
      </c>
      <c r="DD19" s="54" t="s">
        <v>1099</v>
      </c>
      <c r="DE19" s="54" t="s">
        <v>883</v>
      </c>
      <c r="DF19" s="109">
        <v>11.929</v>
      </c>
      <c r="DG19" s="106">
        <v>4500</v>
      </c>
      <c r="DH19" s="107">
        <f t="shared" si="2"/>
        <v>53680.5</v>
      </c>
      <c r="DI19" s="114" t="s">
        <v>1026</v>
      </c>
      <c r="DJ19" s="54" t="s">
        <v>988</v>
      </c>
      <c r="DK19" s="54" t="s">
        <v>886</v>
      </c>
      <c r="DL19" s="54" t="s">
        <v>962</v>
      </c>
      <c r="DM19" s="54" t="s">
        <v>888</v>
      </c>
      <c r="DN19" s="54" t="s">
        <v>889</v>
      </c>
      <c r="DO19" s="54" t="s">
        <v>890</v>
      </c>
      <c r="DP19" s="115" t="s">
        <v>891</v>
      </c>
      <c r="DQ19" s="54" t="s">
        <v>892</v>
      </c>
      <c r="DR19" s="49" t="s">
        <v>989</v>
      </c>
    </row>
    <row r="20" customHeight="1" spans="1:122">
      <c r="A20" s="17">
        <v>16</v>
      </c>
      <c r="B20" s="16" t="s">
        <v>939</v>
      </c>
      <c r="C20" s="19" t="s">
        <v>1100</v>
      </c>
      <c r="D20" s="16" t="s">
        <v>1101</v>
      </c>
      <c r="E20" s="16" t="s">
        <v>1102</v>
      </c>
      <c r="F20" s="16" t="s">
        <v>897</v>
      </c>
      <c r="G20" s="16" t="s">
        <v>1103</v>
      </c>
      <c r="H20" s="16"/>
      <c r="I20" s="16"/>
      <c r="J20" s="16" t="s">
        <v>1041</v>
      </c>
      <c r="K20" s="16" t="s">
        <v>1104</v>
      </c>
      <c r="L20" s="16" t="s">
        <v>899</v>
      </c>
      <c r="M20" s="16" t="s">
        <v>1105</v>
      </c>
      <c r="N20" s="16" t="s">
        <v>968</v>
      </c>
      <c r="O20" s="16"/>
      <c r="P20" s="16" t="s">
        <v>1106</v>
      </c>
      <c r="Q20" s="16"/>
      <c r="R20" s="16" t="s">
        <v>1107</v>
      </c>
      <c r="S20" s="16" t="s">
        <v>911</v>
      </c>
      <c r="T20" s="16" t="s">
        <v>1108</v>
      </c>
      <c r="U20" s="16"/>
      <c r="V20" s="16"/>
      <c r="W20" s="16" t="s">
        <v>947</v>
      </c>
      <c r="X20" s="16" t="s">
        <v>1109</v>
      </c>
      <c r="Y20" s="16" t="s">
        <v>969</v>
      </c>
      <c r="Z20" s="16" t="s">
        <v>1110</v>
      </c>
      <c r="AA20" s="40" t="s">
        <v>1111</v>
      </c>
      <c r="AB20" s="23"/>
      <c r="AC20" s="23"/>
      <c r="AD20" s="38">
        <v>17</v>
      </c>
      <c r="AE20" s="39" t="s">
        <v>871</v>
      </c>
      <c r="AF20" s="25" t="s">
        <v>902</v>
      </c>
      <c r="AG20" s="47" t="s">
        <v>1112</v>
      </c>
      <c r="AH20" s="18" t="s">
        <v>874</v>
      </c>
      <c r="AI20" s="29">
        <v>21.3</v>
      </c>
      <c r="AJ20" s="51">
        <v>43596</v>
      </c>
      <c r="AK20" s="52"/>
      <c r="AL20" s="53"/>
      <c r="AM20" s="53"/>
      <c r="AN20" s="38" t="s">
        <v>1113</v>
      </c>
      <c r="AO20" s="39" t="str">
        <f t="shared" si="4"/>
        <v>二道沟隧道出口</v>
      </c>
      <c r="AP20" s="25" t="str">
        <f t="shared" si="5"/>
        <v>初期支护</v>
      </c>
      <c r="AQ20" s="47" t="str">
        <f t="shared" si="6"/>
        <v>DK113+473.20~471.32上导初期支护</v>
      </c>
      <c r="AR20" s="18" t="str">
        <f t="shared" si="7"/>
        <v>C25</v>
      </c>
      <c r="AS20" s="29">
        <f t="shared" si="8"/>
        <v>21.3</v>
      </c>
      <c r="AT20" s="48">
        <f t="shared" si="9"/>
        <v>43596</v>
      </c>
      <c r="AU20" s="54">
        <v>28</v>
      </c>
      <c r="AV20" s="57">
        <f t="shared" si="22"/>
        <v>43624</v>
      </c>
      <c r="AW20" s="61">
        <v>2</v>
      </c>
      <c r="AX20" s="62">
        <v>24.6</v>
      </c>
      <c r="AY20" s="62">
        <v>25.8</v>
      </c>
      <c r="AZ20" s="62"/>
      <c r="BA20" s="62"/>
      <c r="BB20" s="62"/>
      <c r="BC20" s="62"/>
      <c r="BD20" s="54">
        <v>200</v>
      </c>
      <c r="BE20" s="54">
        <v>195</v>
      </c>
      <c r="BF20" s="54"/>
      <c r="BG20" s="52"/>
      <c r="BH20" s="23"/>
      <c r="BI20" s="74" t="s">
        <v>1114</v>
      </c>
      <c r="BJ20" s="75">
        <f t="shared" si="10"/>
        <v>43594</v>
      </c>
      <c r="BK20" s="18" t="str">
        <f t="shared" si="11"/>
        <v>C25</v>
      </c>
      <c r="BL20" s="25" t="str">
        <f t="shared" si="12"/>
        <v>初期支护</v>
      </c>
      <c r="BM20" s="29">
        <f t="shared" si="13"/>
        <v>13.6</v>
      </c>
      <c r="BN20" s="29" t="str">
        <f>E18</f>
        <v>HPB-C25-1002003</v>
      </c>
      <c r="BO20" s="29">
        <f>BM20*G18</f>
        <v>6.256</v>
      </c>
      <c r="BP20" s="29">
        <f t="shared" si="25"/>
        <v>20.378</v>
      </c>
      <c r="BQ20" s="77" t="s">
        <v>1115</v>
      </c>
      <c r="BR20" s="29">
        <f>BM20*M18</f>
        <v>12.308</v>
      </c>
      <c r="BS20" s="29">
        <f>BR20</f>
        <v>12.308</v>
      </c>
      <c r="BT20" s="78" t="s">
        <v>1116</v>
      </c>
      <c r="BU20" s="25"/>
      <c r="BV20" s="25"/>
      <c r="BW20" s="25"/>
      <c r="BX20" s="82">
        <f>BM20*R18</f>
        <v>10.948</v>
      </c>
      <c r="BY20" s="82">
        <f t="shared" si="24"/>
        <v>65.4465</v>
      </c>
      <c r="BZ20" s="77"/>
      <c r="CA20" s="25"/>
      <c r="CB20" s="25"/>
      <c r="CC20" s="26"/>
      <c r="CD20" s="85"/>
      <c r="CE20" s="85"/>
      <c r="CF20" s="26"/>
      <c r="CG20" s="29">
        <f>BM20*Z18</f>
        <v>0.25024</v>
      </c>
      <c r="CH20" s="29">
        <f t="shared" si="23"/>
        <v>1.57504</v>
      </c>
      <c r="CI20" s="80"/>
      <c r="CJ20" s="29">
        <f>BM20*I18</f>
        <v>0.01224</v>
      </c>
      <c r="CK20" s="29">
        <f t="shared" si="21"/>
        <v>0.108576</v>
      </c>
      <c r="CL20" s="25"/>
      <c r="CM20" s="25"/>
      <c r="CN20" s="25">
        <f t="shared" si="17"/>
        <v>0.0070818</v>
      </c>
      <c r="CO20" s="25"/>
      <c r="CP20" s="29">
        <f>BM20*X18</f>
        <v>0.081328</v>
      </c>
      <c r="CQ20" s="29">
        <f t="shared" si="18"/>
        <v>1.0230878</v>
      </c>
      <c r="CR20" s="77"/>
      <c r="CS20" s="97">
        <v>0</v>
      </c>
      <c r="CT20" s="16">
        <f t="shared" si="19"/>
        <v>7.1456</v>
      </c>
      <c r="CU20" s="49"/>
      <c r="CV20" s="23"/>
      <c r="CW20" s="23"/>
      <c r="CX20" s="38">
        <v>2010</v>
      </c>
      <c r="CY20" s="54">
        <v>3</v>
      </c>
      <c r="CZ20" s="54">
        <v>30</v>
      </c>
      <c r="DA20" s="54" t="s">
        <v>880</v>
      </c>
      <c r="DB20" s="96">
        <v>73</v>
      </c>
      <c r="DC20" s="54" t="s">
        <v>1054</v>
      </c>
      <c r="DD20" s="54" t="s">
        <v>1117</v>
      </c>
      <c r="DE20" s="54" t="s">
        <v>883</v>
      </c>
      <c r="DF20" s="109">
        <v>5.31</v>
      </c>
      <c r="DG20" s="106">
        <v>4600</v>
      </c>
      <c r="DH20" s="107">
        <f t="shared" si="2"/>
        <v>24426</v>
      </c>
      <c r="DI20" s="114" t="s">
        <v>938</v>
      </c>
      <c r="DJ20" s="54" t="s">
        <v>988</v>
      </c>
      <c r="DK20" s="54" t="s">
        <v>886</v>
      </c>
      <c r="DL20" s="54" t="s">
        <v>887</v>
      </c>
      <c r="DM20" s="54" t="s">
        <v>888</v>
      </c>
      <c r="DN20" s="54" t="s">
        <v>889</v>
      </c>
      <c r="DO20" s="54" t="s">
        <v>890</v>
      </c>
      <c r="DP20" s="115" t="s">
        <v>891</v>
      </c>
      <c r="DQ20" s="54" t="s">
        <v>892</v>
      </c>
      <c r="DR20" s="49" t="s">
        <v>989</v>
      </c>
    </row>
    <row r="21" customHeight="1" spans="1:122">
      <c r="A21" s="15">
        <v>17</v>
      </c>
      <c r="B21" s="16" t="s">
        <v>939</v>
      </c>
      <c r="C21" s="19" t="s">
        <v>963</v>
      </c>
      <c r="D21" s="16" t="s">
        <v>1118</v>
      </c>
      <c r="E21" s="16" t="s">
        <v>1119</v>
      </c>
      <c r="F21" s="16" t="s">
        <v>897</v>
      </c>
      <c r="G21" s="16" t="s">
        <v>1120</v>
      </c>
      <c r="H21" s="16"/>
      <c r="I21" s="16"/>
      <c r="J21" s="16" t="s">
        <v>1041</v>
      </c>
      <c r="K21" s="16" t="s">
        <v>967</v>
      </c>
      <c r="L21" s="16" t="s">
        <v>899</v>
      </c>
      <c r="M21" s="16" t="s">
        <v>1121</v>
      </c>
      <c r="N21" s="16" t="s">
        <v>1122</v>
      </c>
      <c r="O21" s="16"/>
      <c r="P21" s="16" t="s">
        <v>1046</v>
      </c>
      <c r="Q21" s="16"/>
      <c r="R21" s="16" t="s">
        <v>1123</v>
      </c>
      <c r="S21" s="16" t="s">
        <v>911</v>
      </c>
      <c r="T21" s="16" t="s">
        <v>1124</v>
      </c>
      <c r="U21" s="16"/>
      <c r="V21" s="16"/>
      <c r="W21" s="16" t="s">
        <v>947</v>
      </c>
      <c r="X21" s="16" t="s">
        <v>1125</v>
      </c>
      <c r="Y21" s="16" t="s">
        <v>969</v>
      </c>
      <c r="Z21" s="16" t="s">
        <v>1126</v>
      </c>
      <c r="AA21" s="40" t="s">
        <v>1127</v>
      </c>
      <c r="AB21" s="23"/>
      <c r="AC21" s="23"/>
      <c r="AD21" s="38">
        <v>18</v>
      </c>
      <c r="AE21" s="39" t="s">
        <v>871</v>
      </c>
      <c r="AF21" s="25" t="s">
        <v>902</v>
      </c>
      <c r="AG21" s="47" t="s">
        <v>1128</v>
      </c>
      <c r="AH21" s="18" t="s">
        <v>874</v>
      </c>
      <c r="AI21" s="29">
        <v>11.2</v>
      </c>
      <c r="AJ21" s="51">
        <v>43597</v>
      </c>
      <c r="AK21" s="52"/>
      <c r="AL21" s="53"/>
      <c r="AM21" s="53"/>
      <c r="AN21" s="38" t="s">
        <v>1129</v>
      </c>
      <c r="AO21" s="39" t="str">
        <f t="shared" si="4"/>
        <v>二道沟隧道出口</v>
      </c>
      <c r="AP21" s="25" t="str">
        <f t="shared" si="5"/>
        <v>初期支护</v>
      </c>
      <c r="AQ21" s="47" t="str">
        <f t="shared" si="6"/>
        <v>DK113+471.32～470.00上导初期支护DK113+493.02~491.01右下导初期支护</v>
      </c>
      <c r="AR21" s="18" t="str">
        <f t="shared" si="7"/>
        <v>C25</v>
      </c>
      <c r="AS21" s="29">
        <f t="shared" si="8"/>
        <v>11.2</v>
      </c>
      <c r="AT21" s="48">
        <f t="shared" si="9"/>
        <v>43597</v>
      </c>
      <c r="AU21" s="54">
        <v>28</v>
      </c>
      <c r="AV21" s="57">
        <f t="shared" si="22"/>
        <v>43625</v>
      </c>
      <c r="AW21" s="61">
        <v>3</v>
      </c>
      <c r="AX21" s="62">
        <v>37.8</v>
      </c>
      <c r="AY21" s="62">
        <v>39</v>
      </c>
      <c r="AZ21" s="62">
        <v>37.7</v>
      </c>
      <c r="BA21" s="62"/>
      <c r="BB21" s="62"/>
      <c r="BC21" s="62"/>
      <c r="BD21" s="54">
        <v>200</v>
      </c>
      <c r="BE21" s="54">
        <v>205</v>
      </c>
      <c r="BF21" s="54"/>
      <c r="BG21" s="52"/>
      <c r="BH21" s="23"/>
      <c r="BI21" s="74" t="s">
        <v>1130</v>
      </c>
      <c r="BJ21" s="75">
        <f t="shared" si="10"/>
        <v>43595</v>
      </c>
      <c r="BK21" s="18" t="str">
        <f t="shared" si="11"/>
        <v>C25</v>
      </c>
      <c r="BL21" s="25" t="str">
        <f t="shared" si="12"/>
        <v>初期支护</v>
      </c>
      <c r="BM21" s="29">
        <f t="shared" si="13"/>
        <v>15.8</v>
      </c>
      <c r="BN21" s="29" t="str">
        <f>E18</f>
        <v>HPB-C25-1002003</v>
      </c>
      <c r="BO21" s="29">
        <f>BM21*G18</f>
        <v>7.268</v>
      </c>
      <c r="BP21" s="29">
        <f t="shared" si="25"/>
        <v>27.646</v>
      </c>
      <c r="BQ21" s="77"/>
      <c r="BR21" s="29">
        <f>BM21*M18</f>
        <v>14.299</v>
      </c>
      <c r="BS21" s="29">
        <f t="shared" ref="BS21:BS34" si="26">BS20+BR21</f>
        <v>26.607</v>
      </c>
      <c r="BT21" s="79" t="s">
        <v>935</v>
      </c>
      <c r="BU21" s="25"/>
      <c r="BV21" s="25"/>
      <c r="BW21" s="25"/>
      <c r="BX21" s="82">
        <f>BM21*R18</f>
        <v>12.719</v>
      </c>
      <c r="BY21" s="82">
        <f t="shared" si="24"/>
        <v>78.1655</v>
      </c>
      <c r="BZ21" s="77"/>
      <c r="CA21" s="25"/>
      <c r="CB21" s="25"/>
      <c r="CC21" s="26"/>
      <c r="CD21" s="85"/>
      <c r="CE21" s="85"/>
      <c r="CF21" s="26"/>
      <c r="CG21" s="29">
        <f>BM21*Z18</f>
        <v>0.29072</v>
      </c>
      <c r="CH21" s="29">
        <f t="shared" si="23"/>
        <v>1.86576</v>
      </c>
      <c r="CI21" s="80"/>
      <c r="CJ21" s="29">
        <f>BM21*I18</f>
        <v>0.01422</v>
      </c>
      <c r="CK21" s="29">
        <f t="shared" si="21"/>
        <v>0.122796</v>
      </c>
      <c r="CL21" s="25"/>
      <c r="CM21" s="25"/>
      <c r="CN21" s="25">
        <f t="shared" si="17"/>
        <v>0.0070818</v>
      </c>
      <c r="CO21" s="25"/>
      <c r="CP21" s="29">
        <f>BM21*X18</f>
        <v>0.094484</v>
      </c>
      <c r="CQ21" s="29">
        <f t="shared" si="18"/>
        <v>1.1175718</v>
      </c>
      <c r="CR21" s="77"/>
      <c r="CS21" s="97">
        <v>0</v>
      </c>
      <c r="CT21" s="16">
        <f t="shared" si="19"/>
        <v>7.1456</v>
      </c>
      <c r="CU21" s="49"/>
      <c r="CV21" s="23"/>
      <c r="CW21" s="23"/>
      <c r="CX21" s="38">
        <v>2010</v>
      </c>
      <c r="CY21" s="54">
        <v>3</v>
      </c>
      <c r="CZ21" s="54">
        <v>30</v>
      </c>
      <c r="DA21" s="54" t="s">
        <v>880</v>
      </c>
      <c r="DB21" s="96">
        <v>74</v>
      </c>
      <c r="DC21" s="54" t="s">
        <v>985</v>
      </c>
      <c r="DD21" s="54" t="s">
        <v>986</v>
      </c>
      <c r="DE21" s="54" t="s">
        <v>883</v>
      </c>
      <c r="DF21" s="109">
        <v>4.762</v>
      </c>
      <c r="DG21" s="106">
        <v>4450</v>
      </c>
      <c r="DH21" s="107">
        <f t="shared" si="2"/>
        <v>21190.9</v>
      </c>
      <c r="DI21" s="114" t="s">
        <v>987</v>
      </c>
      <c r="DJ21" s="54" t="s">
        <v>988</v>
      </c>
      <c r="DK21" s="54" t="s">
        <v>886</v>
      </c>
      <c r="DL21" s="54" t="s">
        <v>887</v>
      </c>
      <c r="DM21" s="54" t="s">
        <v>888</v>
      </c>
      <c r="DN21" s="54" t="s">
        <v>889</v>
      </c>
      <c r="DO21" s="54" t="s">
        <v>890</v>
      </c>
      <c r="DP21" s="115" t="s">
        <v>891</v>
      </c>
      <c r="DQ21" s="54" t="s">
        <v>892</v>
      </c>
      <c r="DR21" s="49" t="s">
        <v>989</v>
      </c>
    </row>
    <row r="22" ht="58" customHeight="1" spans="1:122">
      <c r="A22" s="17">
        <v>18</v>
      </c>
      <c r="B22" s="16" t="s">
        <v>939</v>
      </c>
      <c r="C22" s="19" t="s">
        <v>1131</v>
      </c>
      <c r="D22" s="16" t="s">
        <v>1118</v>
      </c>
      <c r="E22" s="16" t="s">
        <v>1132</v>
      </c>
      <c r="F22" s="16" t="s">
        <v>897</v>
      </c>
      <c r="G22" s="16" t="s">
        <v>1133</v>
      </c>
      <c r="H22" s="16"/>
      <c r="I22" s="16"/>
      <c r="J22" s="16" t="s">
        <v>1041</v>
      </c>
      <c r="K22" s="16" t="s">
        <v>1134</v>
      </c>
      <c r="L22" s="16" t="s">
        <v>899</v>
      </c>
      <c r="M22" s="16" t="s">
        <v>1135</v>
      </c>
      <c r="N22" s="16" t="s">
        <v>1122</v>
      </c>
      <c r="O22" s="16"/>
      <c r="P22" s="16" t="s">
        <v>1136</v>
      </c>
      <c r="Q22" s="16"/>
      <c r="R22" s="16" t="s">
        <v>1137</v>
      </c>
      <c r="S22" s="16" t="s">
        <v>911</v>
      </c>
      <c r="T22" s="16" t="s">
        <v>1138</v>
      </c>
      <c r="U22" s="16"/>
      <c r="V22" s="16"/>
      <c r="W22" s="16" t="s">
        <v>947</v>
      </c>
      <c r="X22" s="16" t="s">
        <v>1139</v>
      </c>
      <c r="Y22" s="16" t="s">
        <v>969</v>
      </c>
      <c r="Z22" s="16" t="s">
        <v>1140</v>
      </c>
      <c r="AA22" s="40" t="s">
        <v>1141</v>
      </c>
      <c r="AB22" s="23"/>
      <c r="AC22" s="23"/>
      <c r="AD22" s="38">
        <v>19</v>
      </c>
      <c r="AE22" s="39" t="s">
        <v>871</v>
      </c>
      <c r="AF22" s="25" t="s">
        <v>902</v>
      </c>
      <c r="AG22" s="47" t="s">
        <v>1142</v>
      </c>
      <c r="AH22" s="18" t="s">
        <v>874</v>
      </c>
      <c r="AI22" s="29">
        <v>13.6</v>
      </c>
      <c r="AJ22" s="51">
        <v>43598</v>
      </c>
      <c r="AK22" s="52"/>
      <c r="AL22" s="53"/>
      <c r="AM22" s="53"/>
      <c r="AN22" s="38" t="s">
        <v>1143</v>
      </c>
      <c r="AO22" s="39" t="str">
        <f t="shared" si="4"/>
        <v>二道沟隧道出口</v>
      </c>
      <c r="AP22" s="25" t="str">
        <f t="shared" si="5"/>
        <v>初期支护</v>
      </c>
      <c r="AQ22" s="47" t="str">
        <f t="shared" si="6"/>
        <v>DK113+470.00～467.38上导初期支护DK113+482.39~479.31右中导初期支护DK113+486.71~483.71左下导初期支护</v>
      </c>
      <c r="AR22" s="18" t="str">
        <f t="shared" si="7"/>
        <v>C25</v>
      </c>
      <c r="AS22" s="29">
        <f t="shared" si="8"/>
        <v>13.6</v>
      </c>
      <c r="AT22" s="48">
        <f t="shared" si="9"/>
        <v>43598</v>
      </c>
      <c r="AU22" s="54">
        <v>28</v>
      </c>
      <c r="AV22" s="57">
        <f t="shared" si="22"/>
        <v>43626</v>
      </c>
      <c r="AW22" s="61">
        <v>3</v>
      </c>
      <c r="AX22" s="62">
        <v>38.6</v>
      </c>
      <c r="AY22" s="62">
        <v>39.4</v>
      </c>
      <c r="AZ22" s="62">
        <v>38.9</v>
      </c>
      <c r="BA22" s="62"/>
      <c r="BB22" s="62"/>
      <c r="BC22" s="62"/>
      <c r="BD22" s="54">
        <v>205</v>
      </c>
      <c r="BE22" s="54">
        <v>210</v>
      </c>
      <c r="BF22" s="54"/>
      <c r="BG22" s="52"/>
      <c r="BH22" s="23"/>
      <c r="BI22" s="74" t="s">
        <v>1144</v>
      </c>
      <c r="BJ22" s="75">
        <f t="shared" si="10"/>
        <v>43596</v>
      </c>
      <c r="BK22" s="18" t="str">
        <f t="shared" si="11"/>
        <v>C25</v>
      </c>
      <c r="BL22" s="25" t="str">
        <f t="shared" si="12"/>
        <v>初期支护</v>
      </c>
      <c r="BM22" s="29">
        <f t="shared" si="13"/>
        <v>21.3</v>
      </c>
      <c r="BN22" s="29" t="str">
        <f>E18</f>
        <v>HPB-C25-1002003</v>
      </c>
      <c r="BO22" s="29">
        <f>BM22*G18</f>
        <v>9.798</v>
      </c>
      <c r="BP22" s="29">
        <f t="shared" si="25"/>
        <v>37.444</v>
      </c>
      <c r="BQ22" s="77"/>
      <c r="BR22" s="29">
        <f>BM22*M18</f>
        <v>19.2765</v>
      </c>
      <c r="BS22" s="29">
        <f t="shared" si="26"/>
        <v>45.8835</v>
      </c>
      <c r="BT22" s="80">
        <f>DF33*1.5+DF37*1.5+DF48*1.5+DF53*1.5</f>
        <v>291.9</v>
      </c>
      <c r="BU22" s="25"/>
      <c r="BV22" s="25"/>
      <c r="BW22" s="25"/>
      <c r="BX22" s="82">
        <f>BM22*R18</f>
        <v>17.1465</v>
      </c>
      <c r="BY22" s="82">
        <f t="shared" si="24"/>
        <v>95.312</v>
      </c>
      <c r="BZ22" s="77"/>
      <c r="CA22" s="25"/>
      <c r="CB22" s="25"/>
      <c r="CC22" s="26"/>
      <c r="CD22" s="85"/>
      <c r="CE22" s="85"/>
      <c r="CF22" s="26"/>
      <c r="CG22" s="29">
        <f>BM22*Z18</f>
        <v>0.39192</v>
      </c>
      <c r="CH22" s="29">
        <f t="shared" si="23"/>
        <v>2.25768</v>
      </c>
      <c r="CI22" s="80"/>
      <c r="CJ22" s="29">
        <f>BM22*I18</f>
        <v>0.01917</v>
      </c>
      <c r="CK22" s="29">
        <f t="shared" si="21"/>
        <v>0.141966</v>
      </c>
      <c r="CL22" s="25"/>
      <c r="CM22" s="25"/>
      <c r="CN22" s="25">
        <f t="shared" si="17"/>
        <v>0.0070818</v>
      </c>
      <c r="CO22" s="25"/>
      <c r="CP22" s="29">
        <f>BM22*X18</f>
        <v>0.127374</v>
      </c>
      <c r="CQ22" s="29">
        <v>0.13</v>
      </c>
      <c r="CR22" s="77" t="s">
        <v>1145</v>
      </c>
      <c r="CS22" s="97">
        <v>0</v>
      </c>
      <c r="CT22" s="16">
        <f t="shared" si="19"/>
        <v>7.1456</v>
      </c>
      <c r="CU22" s="49"/>
      <c r="CV22" s="23"/>
      <c r="CW22" s="23"/>
      <c r="CX22" s="38">
        <v>2010</v>
      </c>
      <c r="CY22" s="54">
        <v>3</v>
      </c>
      <c r="CZ22" s="54">
        <v>30</v>
      </c>
      <c r="DA22" s="54" t="s">
        <v>880</v>
      </c>
      <c r="DB22" s="96">
        <v>75</v>
      </c>
      <c r="DC22" s="54" t="s">
        <v>1069</v>
      </c>
      <c r="DD22" s="54" t="s">
        <v>1146</v>
      </c>
      <c r="DE22" s="54" t="s">
        <v>883</v>
      </c>
      <c r="DF22" s="109">
        <v>10.125</v>
      </c>
      <c r="DG22" s="106">
        <v>4450</v>
      </c>
      <c r="DH22" s="107">
        <f t="shared" si="2"/>
        <v>45056.25</v>
      </c>
      <c r="DI22" s="114"/>
      <c r="DJ22" s="54" t="s">
        <v>988</v>
      </c>
      <c r="DK22" s="54" t="s">
        <v>886</v>
      </c>
      <c r="DL22" s="54" t="s">
        <v>962</v>
      </c>
      <c r="DM22" s="54" t="s">
        <v>888</v>
      </c>
      <c r="DN22" s="54" t="s">
        <v>889</v>
      </c>
      <c r="DO22" s="54" t="s">
        <v>890</v>
      </c>
      <c r="DP22" s="115" t="s">
        <v>891</v>
      </c>
      <c r="DQ22" s="54" t="s">
        <v>892</v>
      </c>
      <c r="DR22" s="49" t="s">
        <v>989</v>
      </c>
    </row>
    <row r="23" customHeight="1" spans="1:122">
      <c r="A23" s="20">
        <v>19</v>
      </c>
      <c r="B23" s="21" t="s">
        <v>939</v>
      </c>
      <c r="C23" s="22" t="s">
        <v>1037</v>
      </c>
      <c r="D23" s="21" t="s">
        <v>1101</v>
      </c>
      <c r="E23" s="21" t="s">
        <v>1147</v>
      </c>
      <c r="F23" s="21" t="s">
        <v>897</v>
      </c>
      <c r="G23" s="21" t="s">
        <v>1040</v>
      </c>
      <c r="H23" s="21"/>
      <c r="I23" s="21"/>
      <c r="J23" s="21" t="s">
        <v>1041</v>
      </c>
      <c r="K23" s="21" t="s">
        <v>1042</v>
      </c>
      <c r="L23" s="21" t="s">
        <v>899</v>
      </c>
      <c r="M23" s="21" t="s">
        <v>1148</v>
      </c>
      <c r="N23" s="21" t="s">
        <v>968</v>
      </c>
      <c r="O23" s="21"/>
      <c r="P23" s="21" t="s">
        <v>1149</v>
      </c>
      <c r="Q23" s="21"/>
      <c r="R23" s="21" t="s">
        <v>1150</v>
      </c>
      <c r="S23" s="21" t="s">
        <v>911</v>
      </c>
      <c r="T23" s="21" t="s">
        <v>1151</v>
      </c>
      <c r="U23" s="21"/>
      <c r="V23" s="21"/>
      <c r="W23" s="21" t="s">
        <v>947</v>
      </c>
      <c r="X23" s="21" t="s">
        <v>1049</v>
      </c>
      <c r="Y23" s="21" t="s">
        <v>969</v>
      </c>
      <c r="Z23" s="21" t="s">
        <v>1050</v>
      </c>
      <c r="AA23" s="41" t="s">
        <v>1111</v>
      </c>
      <c r="AB23" s="23"/>
      <c r="AC23" s="23"/>
      <c r="AD23" s="38">
        <v>20</v>
      </c>
      <c r="AE23" s="39" t="s">
        <v>871</v>
      </c>
      <c r="AF23" s="25" t="s">
        <v>902</v>
      </c>
      <c r="AG23" s="47" t="s">
        <v>1152</v>
      </c>
      <c r="AH23" s="18" t="s">
        <v>874</v>
      </c>
      <c r="AI23" s="29">
        <v>16</v>
      </c>
      <c r="AJ23" s="51">
        <v>43599</v>
      </c>
      <c r="AK23" s="52"/>
      <c r="AL23" s="53"/>
      <c r="AM23" s="53"/>
      <c r="AN23" s="38" t="s">
        <v>1153</v>
      </c>
      <c r="AO23" s="39" t="str">
        <f t="shared" si="4"/>
        <v>二道沟隧道出口</v>
      </c>
      <c r="AP23" s="25" t="str">
        <f t="shared" si="5"/>
        <v>初期支护</v>
      </c>
      <c r="AQ23" s="47" t="str">
        <f t="shared" si="6"/>
        <v>DK113+467.38～465.57上导初期支护DK113+479.31~477.51右中导初期支护DK113+483.71~481.31左中导初期支护DK113+491.01~488.61右下导初期支护</v>
      </c>
      <c r="AR23" s="18" t="str">
        <f t="shared" si="7"/>
        <v>C25</v>
      </c>
      <c r="AS23" s="29">
        <f t="shared" si="8"/>
        <v>16</v>
      </c>
      <c r="AT23" s="48">
        <f t="shared" si="9"/>
        <v>43599</v>
      </c>
      <c r="AU23" s="54">
        <v>28</v>
      </c>
      <c r="AV23" s="57">
        <f t="shared" si="22"/>
        <v>43627</v>
      </c>
      <c r="AW23" s="61">
        <v>2</v>
      </c>
      <c r="AX23" s="62">
        <v>43.8</v>
      </c>
      <c r="AY23" s="62">
        <v>43.7</v>
      </c>
      <c r="AZ23" s="62"/>
      <c r="BA23" s="62"/>
      <c r="BB23" s="62"/>
      <c r="BC23" s="62"/>
      <c r="BD23" s="54">
        <v>180</v>
      </c>
      <c r="BE23" s="54">
        <v>185</v>
      </c>
      <c r="BF23" s="54"/>
      <c r="BG23" s="52"/>
      <c r="BH23" s="23"/>
      <c r="BI23" s="74" t="s">
        <v>1154</v>
      </c>
      <c r="BJ23" s="75">
        <f t="shared" si="10"/>
        <v>43597</v>
      </c>
      <c r="BK23" s="18" t="str">
        <f t="shared" si="11"/>
        <v>C25</v>
      </c>
      <c r="BL23" s="25" t="str">
        <f t="shared" si="12"/>
        <v>初期支护</v>
      </c>
      <c r="BM23" s="29">
        <f t="shared" si="13"/>
        <v>11.2</v>
      </c>
      <c r="BN23" s="29" t="str">
        <f>E18</f>
        <v>HPB-C25-1002003</v>
      </c>
      <c r="BO23" s="29">
        <f>BM23*G18</f>
        <v>5.152</v>
      </c>
      <c r="BP23" s="29">
        <f t="shared" si="25"/>
        <v>42.596</v>
      </c>
      <c r="BQ23" s="25"/>
      <c r="BR23" s="29">
        <f>BM23*M18</f>
        <v>10.136</v>
      </c>
      <c r="BS23" s="29">
        <f t="shared" si="26"/>
        <v>56.0195</v>
      </c>
      <c r="BT23" s="78" t="s">
        <v>1155</v>
      </c>
      <c r="BU23" s="25"/>
      <c r="BV23" s="25"/>
      <c r="BW23" s="25"/>
      <c r="BX23" s="82">
        <f>BM23*R18</f>
        <v>9.016</v>
      </c>
      <c r="BY23" s="82">
        <f t="shared" si="24"/>
        <v>104.328</v>
      </c>
      <c r="BZ23" s="77"/>
      <c r="CA23" s="25"/>
      <c r="CB23" s="25"/>
      <c r="CC23" s="26"/>
      <c r="CD23" s="85"/>
      <c r="CE23" s="85"/>
      <c r="CF23" s="26"/>
      <c r="CG23" s="29">
        <f>BM23*Z18</f>
        <v>0.20608</v>
      </c>
      <c r="CH23" s="29">
        <f t="shared" si="23"/>
        <v>2.46376</v>
      </c>
      <c r="CI23" s="80"/>
      <c r="CJ23" s="29">
        <f>BM23*I18</f>
        <v>0.01008</v>
      </c>
      <c r="CK23" s="29">
        <f t="shared" si="21"/>
        <v>0.152046</v>
      </c>
      <c r="CL23" s="25"/>
      <c r="CM23" s="25"/>
      <c r="CN23" s="25">
        <f t="shared" si="17"/>
        <v>0.0070818</v>
      </c>
      <c r="CO23" s="25"/>
      <c r="CP23" s="29">
        <f>BM23*X18</f>
        <v>0.066976</v>
      </c>
      <c r="CQ23" s="29">
        <f t="shared" ref="CQ23:CQ69" si="27">CP23+CQ22</f>
        <v>0.196976</v>
      </c>
      <c r="CR23" s="77" t="s">
        <v>1156</v>
      </c>
      <c r="CS23" s="97">
        <v>0</v>
      </c>
      <c r="CT23" s="16">
        <f t="shared" si="19"/>
        <v>7.1456</v>
      </c>
      <c r="CU23" s="49"/>
      <c r="CV23" s="23"/>
      <c r="CW23" s="23"/>
      <c r="CX23" s="38">
        <v>2010</v>
      </c>
      <c r="CY23" s="54">
        <v>4</v>
      </c>
      <c r="CZ23" s="54">
        <v>3</v>
      </c>
      <c r="DA23" s="54" t="s">
        <v>880</v>
      </c>
      <c r="DB23" s="96">
        <v>105</v>
      </c>
      <c r="DC23" s="54" t="s">
        <v>1069</v>
      </c>
      <c r="DD23" s="54" t="s">
        <v>1157</v>
      </c>
      <c r="DE23" s="54" t="s">
        <v>883</v>
      </c>
      <c r="DF23" s="109">
        <v>11.898</v>
      </c>
      <c r="DG23" s="106">
        <v>4650</v>
      </c>
      <c r="DH23" s="107">
        <f t="shared" si="2"/>
        <v>55325.7</v>
      </c>
      <c r="DI23" s="116"/>
      <c r="DJ23" s="54" t="s">
        <v>988</v>
      </c>
      <c r="DK23" s="54" t="s">
        <v>886</v>
      </c>
      <c r="DL23" s="54" t="s">
        <v>962</v>
      </c>
      <c r="DM23" s="54" t="s">
        <v>888</v>
      </c>
      <c r="DN23" s="54" t="s">
        <v>889</v>
      </c>
      <c r="DO23" s="54" t="s">
        <v>890</v>
      </c>
      <c r="DP23" s="115" t="s">
        <v>891</v>
      </c>
      <c r="DQ23" s="54" t="s">
        <v>892</v>
      </c>
      <c r="DR23" s="49" t="s">
        <v>989</v>
      </c>
    </row>
    <row r="24" customHeight="1" spans="1:122">
      <c r="A24" s="23"/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38">
        <v>21</v>
      </c>
      <c r="AE24" s="39" t="s">
        <v>871</v>
      </c>
      <c r="AF24" s="25" t="s">
        <v>902</v>
      </c>
      <c r="AG24" s="47" t="s">
        <v>1158</v>
      </c>
      <c r="AH24" s="18" t="s">
        <v>874</v>
      </c>
      <c r="AI24" s="29">
        <v>20</v>
      </c>
      <c r="AJ24" s="51">
        <v>43600</v>
      </c>
      <c r="AK24" s="52"/>
      <c r="AL24" s="53"/>
      <c r="AM24" s="53"/>
      <c r="AN24" s="38" t="s">
        <v>1159</v>
      </c>
      <c r="AO24" s="39" t="str">
        <f t="shared" si="4"/>
        <v>二道沟隧道出口</v>
      </c>
      <c r="AP24" s="25" t="str">
        <f t="shared" si="5"/>
        <v>初期支护</v>
      </c>
      <c r="AQ24" s="47" t="str">
        <f t="shared" si="6"/>
        <v>DK113+465.57~464.36上导初支DK113+481.31~478.92左中导初支DK113+488.61~485.58右下导初支DK113+493.02~491.01左下导初支</v>
      </c>
      <c r="AR24" s="18" t="str">
        <f t="shared" si="7"/>
        <v>C25</v>
      </c>
      <c r="AS24" s="29">
        <f t="shared" si="8"/>
        <v>20</v>
      </c>
      <c r="AT24" s="48">
        <f t="shared" si="9"/>
        <v>43600</v>
      </c>
      <c r="AU24" s="54">
        <v>28</v>
      </c>
      <c r="AV24" s="57">
        <f t="shared" si="22"/>
        <v>43628</v>
      </c>
      <c r="AW24" s="61">
        <v>3</v>
      </c>
      <c r="AX24" s="62">
        <v>37.9</v>
      </c>
      <c r="AY24" s="62">
        <v>37.8</v>
      </c>
      <c r="AZ24" s="62">
        <v>37.6</v>
      </c>
      <c r="BA24" s="62"/>
      <c r="BB24" s="62"/>
      <c r="BC24" s="62"/>
      <c r="BD24" s="54">
        <v>205</v>
      </c>
      <c r="BE24" s="54">
        <v>210</v>
      </c>
      <c r="BF24" s="54"/>
      <c r="BG24" s="52"/>
      <c r="BH24" s="23"/>
      <c r="BI24" s="74" t="s">
        <v>1160</v>
      </c>
      <c r="BJ24" s="75">
        <f t="shared" si="10"/>
        <v>43598</v>
      </c>
      <c r="BK24" s="18" t="str">
        <f t="shared" si="11"/>
        <v>C25</v>
      </c>
      <c r="BL24" s="25" t="str">
        <f t="shared" si="12"/>
        <v>初期支护</v>
      </c>
      <c r="BM24" s="29">
        <f t="shared" si="13"/>
        <v>13.6</v>
      </c>
      <c r="BN24" s="29" t="str">
        <f>E18</f>
        <v>HPB-C25-1002003</v>
      </c>
      <c r="BO24" s="29">
        <f>BM24*G18</f>
        <v>6.256</v>
      </c>
      <c r="BP24" s="29">
        <f t="shared" si="25"/>
        <v>48.852</v>
      </c>
      <c r="BQ24" s="25"/>
      <c r="BR24" s="29">
        <f>BM24*M18</f>
        <v>12.308</v>
      </c>
      <c r="BS24" s="29">
        <f t="shared" si="26"/>
        <v>68.3275</v>
      </c>
      <c r="BT24" s="26"/>
      <c r="BU24" s="25"/>
      <c r="BV24" s="25"/>
      <c r="BW24" s="25"/>
      <c r="BX24" s="82">
        <f>BM24*R18</f>
        <v>10.948</v>
      </c>
      <c r="BY24" s="82">
        <f t="shared" si="24"/>
        <v>115.276</v>
      </c>
      <c r="BZ24" s="25"/>
      <c r="CA24" s="25"/>
      <c r="CB24" s="25"/>
      <c r="CC24" s="26"/>
      <c r="CD24" s="85"/>
      <c r="CE24" s="85"/>
      <c r="CF24" s="26"/>
      <c r="CG24" s="29">
        <f>BM24*Z18</f>
        <v>0.25024</v>
      </c>
      <c r="CH24" s="29">
        <f t="shared" si="23"/>
        <v>2.714</v>
      </c>
      <c r="CI24" s="80"/>
      <c r="CJ24" s="29">
        <f>BM24*I18</f>
        <v>0.01224</v>
      </c>
      <c r="CK24" s="29">
        <f t="shared" si="21"/>
        <v>0.164286</v>
      </c>
      <c r="CL24" s="25"/>
      <c r="CM24" s="25"/>
      <c r="CN24" s="25">
        <f t="shared" si="17"/>
        <v>0.0070818</v>
      </c>
      <c r="CO24" s="25"/>
      <c r="CP24" s="29">
        <f>BM24*X18</f>
        <v>0.081328</v>
      </c>
      <c r="CQ24" s="29">
        <f t="shared" si="27"/>
        <v>0.278304</v>
      </c>
      <c r="CR24" s="77" t="s">
        <v>1161</v>
      </c>
      <c r="CS24" s="97">
        <v>0</v>
      </c>
      <c r="CT24" s="16">
        <f t="shared" si="19"/>
        <v>7.1456</v>
      </c>
      <c r="CU24" s="49"/>
      <c r="CV24" s="23"/>
      <c r="CW24" s="23"/>
      <c r="CX24" s="38">
        <v>2010</v>
      </c>
      <c r="CY24" s="54">
        <v>4</v>
      </c>
      <c r="CZ24" s="54">
        <v>12</v>
      </c>
      <c r="DA24" s="54" t="s">
        <v>880</v>
      </c>
      <c r="DB24" s="96">
        <v>129</v>
      </c>
      <c r="DC24" s="54" t="s">
        <v>985</v>
      </c>
      <c r="DD24" s="108" t="s">
        <v>1162</v>
      </c>
      <c r="DE24" s="108" t="s">
        <v>883</v>
      </c>
      <c r="DF24" s="109">
        <v>14.404</v>
      </c>
      <c r="DG24" s="106">
        <v>4650</v>
      </c>
      <c r="DH24" s="107">
        <f t="shared" si="2"/>
        <v>66978.6</v>
      </c>
      <c r="DI24" s="114" t="s">
        <v>961</v>
      </c>
      <c r="DJ24" s="54" t="s">
        <v>988</v>
      </c>
      <c r="DK24" s="54" t="s">
        <v>886</v>
      </c>
      <c r="DL24" s="54" t="s">
        <v>887</v>
      </c>
      <c r="DM24" s="54" t="s">
        <v>888</v>
      </c>
      <c r="DN24" s="54" t="s">
        <v>889</v>
      </c>
      <c r="DO24" s="54" t="s">
        <v>890</v>
      </c>
      <c r="DP24" s="115" t="s">
        <v>891</v>
      </c>
      <c r="DQ24" s="54" t="s">
        <v>892</v>
      </c>
      <c r="DR24" s="49" t="s">
        <v>989</v>
      </c>
    </row>
    <row r="25" customHeight="1" spans="1:122">
      <c r="A25" s="23"/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38">
        <v>22</v>
      </c>
      <c r="AE25" s="39" t="s">
        <v>871</v>
      </c>
      <c r="AF25" s="25" t="s">
        <v>902</v>
      </c>
      <c r="AG25" s="47" t="s">
        <v>1163</v>
      </c>
      <c r="AH25" s="18" t="s">
        <v>874</v>
      </c>
      <c r="AI25" s="29">
        <v>17</v>
      </c>
      <c r="AJ25" s="51">
        <v>43601</v>
      </c>
      <c r="AK25" s="52"/>
      <c r="AL25" s="53"/>
      <c r="AM25" s="53"/>
      <c r="AN25" s="38" t="s">
        <v>1164</v>
      </c>
      <c r="AO25" s="39" t="str">
        <f t="shared" si="4"/>
        <v>二道沟隧道出口</v>
      </c>
      <c r="AP25" s="25" t="str">
        <f t="shared" si="5"/>
        <v>初期支护</v>
      </c>
      <c r="AQ25" s="47" t="str">
        <f t="shared" si="6"/>
        <v>DK113+464.46~461.66上导初支DK113+485.58~482.58右下导初支DK113+491.01~488.01左下导初支</v>
      </c>
      <c r="AR25" s="18" t="str">
        <f t="shared" si="7"/>
        <v>C25</v>
      </c>
      <c r="AS25" s="29">
        <f t="shared" si="8"/>
        <v>17</v>
      </c>
      <c r="AT25" s="48">
        <f t="shared" si="9"/>
        <v>43601</v>
      </c>
      <c r="AU25" s="54">
        <v>28</v>
      </c>
      <c r="AV25" s="57">
        <f t="shared" si="22"/>
        <v>43629</v>
      </c>
      <c r="AW25" s="61">
        <v>3</v>
      </c>
      <c r="AX25" s="62">
        <v>39.5</v>
      </c>
      <c r="AY25" s="62">
        <v>37.8</v>
      </c>
      <c r="AZ25" s="62">
        <v>37</v>
      </c>
      <c r="BA25" s="62"/>
      <c r="BB25" s="62"/>
      <c r="BC25" s="62"/>
      <c r="BD25" s="54">
        <v>195</v>
      </c>
      <c r="BE25" s="54">
        <v>200</v>
      </c>
      <c r="BF25" s="54"/>
      <c r="BG25" s="52"/>
      <c r="BH25" s="23"/>
      <c r="BI25" s="74" t="s">
        <v>1165</v>
      </c>
      <c r="BJ25" s="75">
        <f t="shared" si="10"/>
        <v>43599</v>
      </c>
      <c r="BK25" s="18" t="str">
        <f t="shared" si="11"/>
        <v>C25</v>
      </c>
      <c r="BL25" s="25" t="str">
        <f t="shared" si="12"/>
        <v>初期支护</v>
      </c>
      <c r="BM25" s="29">
        <f t="shared" si="13"/>
        <v>16</v>
      </c>
      <c r="BN25" s="29" t="str">
        <f>E18</f>
        <v>HPB-C25-1002003</v>
      </c>
      <c r="BO25" s="29">
        <f>BM25*G18</f>
        <v>7.36</v>
      </c>
      <c r="BP25" s="29">
        <f t="shared" si="25"/>
        <v>56.212</v>
      </c>
      <c r="BQ25" s="25"/>
      <c r="BR25" s="29">
        <f>BM25*M18</f>
        <v>14.48</v>
      </c>
      <c r="BS25" s="29">
        <f t="shared" si="26"/>
        <v>82.8075</v>
      </c>
      <c r="BT25" s="26"/>
      <c r="BU25" s="25"/>
      <c r="BV25" s="25"/>
      <c r="BW25" s="25"/>
      <c r="BX25" s="82">
        <f>BM25*R18</f>
        <v>12.88</v>
      </c>
      <c r="BY25" s="82">
        <f t="shared" si="24"/>
        <v>128.156</v>
      </c>
      <c r="BZ25" s="25"/>
      <c r="CA25" s="25"/>
      <c r="CB25" s="25"/>
      <c r="CC25" s="26"/>
      <c r="CD25" s="85"/>
      <c r="CE25" s="85"/>
      <c r="CF25" s="26"/>
      <c r="CG25" s="29">
        <f>BM25*Z18</f>
        <v>0.2944</v>
      </c>
      <c r="CH25" s="29">
        <f>CG25</f>
        <v>0.2944</v>
      </c>
      <c r="CI25" s="80" t="s">
        <v>1166</v>
      </c>
      <c r="CJ25" s="29">
        <f>BM25*I18</f>
        <v>0.0144</v>
      </c>
      <c r="CK25" s="29">
        <f t="shared" si="21"/>
        <v>0.178686</v>
      </c>
      <c r="CL25" s="25"/>
      <c r="CM25" s="25"/>
      <c r="CN25" s="25">
        <f t="shared" si="17"/>
        <v>0.0070818</v>
      </c>
      <c r="CO25" s="25"/>
      <c r="CP25" s="29">
        <f>BM25*X18</f>
        <v>0.09568</v>
      </c>
      <c r="CQ25" s="29">
        <f t="shared" si="27"/>
        <v>0.373984</v>
      </c>
      <c r="CR25" s="77" t="s">
        <v>1167</v>
      </c>
      <c r="CS25" s="97">
        <v>0</v>
      </c>
      <c r="CT25" s="16">
        <f t="shared" si="19"/>
        <v>7.1456</v>
      </c>
      <c r="CU25" s="49"/>
      <c r="CV25" s="23"/>
      <c r="CW25" s="23"/>
      <c r="CX25" s="95">
        <v>2010</v>
      </c>
      <c r="CY25" s="54">
        <v>4</v>
      </c>
      <c r="CZ25" s="54">
        <v>19</v>
      </c>
      <c r="DA25" s="54" t="s">
        <v>880</v>
      </c>
      <c r="DB25" s="96">
        <v>139</v>
      </c>
      <c r="DC25" s="54" t="s">
        <v>1168</v>
      </c>
      <c r="DD25" s="54"/>
      <c r="DE25" s="54" t="s">
        <v>1169</v>
      </c>
      <c r="DF25" s="109">
        <v>167.5</v>
      </c>
      <c r="DG25" s="110"/>
      <c r="DH25" s="107">
        <f t="shared" si="2"/>
        <v>0</v>
      </c>
      <c r="DI25" s="47" t="s">
        <v>1170</v>
      </c>
      <c r="DJ25" s="54" t="s">
        <v>1171</v>
      </c>
      <c r="DK25" s="54" t="s">
        <v>886</v>
      </c>
      <c r="DL25" s="54" t="s">
        <v>887</v>
      </c>
      <c r="DM25" s="54" t="s">
        <v>1172</v>
      </c>
      <c r="DN25" s="54" t="s">
        <v>889</v>
      </c>
      <c r="DO25" s="54" t="s">
        <v>1168</v>
      </c>
      <c r="DP25" s="115" t="s">
        <v>891</v>
      </c>
      <c r="DQ25" s="54" t="s">
        <v>892</v>
      </c>
      <c r="DR25" s="49"/>
    </row>
    <row r="26" customHeight="1" spans="1:122">
      <c r="A26" s="23"/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38">
        <v>23</v>
      </c>
      <c r="AE26" s="39" t="s">
        <v>871</v>
      </c>
      <c r="AF26" s="25" t="s">
        <v>902</v>
      </c>
      <c r="AG26" s="47" t="s">
        <v>1173</v>
      </c>
      <c r="AH26" s="18" t="s">
        <v>874</v>
      </c>
      <c r="AI26" s="29">
        <v>19.2</v>
      </c>
      <c r="AJ26" s="51">
        <v>43602</v>
      </c>
      <c r="AK26" s="52"/>
      <c r="AL26" s="53"/>
      <c r="AM26" s="53"/>
      <c r="AN26" s="38" t="s">
        <v>1174</v>
      </c>
      <c r="AO26" s="39" t="str">
        <f t="shared" si="4"/>
        <v>二道沟隧道出口</v>
      </c>
      <c r="AP26" s="25" t="str">
        <f t="shared" si="5"/>
        <v>初期支护</v>
      </c>
      <c r="AQ26" s="47" t="str">
        <f t="shared" si="6"/>
        <v>DK113+461.66~459.86上导初支DK113+477.51~474.47右中导初支DK113+488.01~485.59左下导初支</v>
      </c>
      <c r="AR26" s="18" t="str">
        <f t="shared" si="7"/>
        <v>C25</v>
      </c>
      <c r="AS26" s="29">
        <f t="shared" si="8"/>
        <v>19.2</v>
      </c>
      <c r="AT26" s="48">
        <f t="shared" si="9"/>
        <v>43602</v>
      </c>
      <c r="AU26" s="54">
        <v>28</v>
      </c>
      <c r="AV26" s="57">
        <f t="shared" si="22"/>
        <v>43630</v>
      </c>
      <c r="AW26" s="61">
        <v>3</v>
      </c>
      <c r="AX26" s="62">
        <v>37.6</v>
      </c>
      <c r="AY26" s="62">
        <v>38.1</v>
      </c>
      <c r="AZ26" s="62">
        <v>36.3</v>
      </c>
      <c r="BA26" s="62"/>
      <c r="BB26" s="62"/>
      <c r="BC26" s="62"/>
      <c r="BD26" s="54">
        <v>200</v>
      </c>
      <c r="BE26" s="54">
        <v>205</v>
      </c>
      <c r="BF26" s="54"/>
      <c r="BG26" s="52"/>
      <c r="BH26" s="23"/>
      <c r="BI26" s="74" t="s">
        <v>1175</v>
      </c>
      <c r="BJ26" s="75">
        <f t="shared" ref="BJ26:BJ57" si="28">AT24</f>
        <v>43600</v>
      </c>
      <c r="BK26" s="18" t="str">
        <f t="shared" si="11"/>
        <v>C25</v>
      </c>
      <c r="BL26" s="25" t="str">
        <f t="shared" si="12"/>
        <v>初期支护</v>
      </c>
      <c r="BM26" s="29">
        <f t="shared" si="13"/>
        <v>20</v>
      </c>
      <c r="BN26" s="29" t="str">
        <f>E18</f>
        <v>HPB-C25-1002003</v>
      </c>
      <c r="BO26" s="29">
        <f>BM26*G18</f>
        <v>9.2</v>
      </c>
      <c r="BP26" s="29">
        <f t="shared" si="25"/>
        <v>65.412</v>
      </c>
      <c r="BQ26" s="25"/>
      <c r="BR26" s="29">
        <f>BM26*M18</f>
        <v>18.1</v>
      </c>
      <c r="BS26" s="29">
        <f t="shared" si="26"/>
        <v>100.9075</v>
      </c>
      <c r="BT26" s="26"/>
      <c r="BU26" s="25"/>
      <c r="BV26" s="25"/>
      <c r="BW26" s="25"/>
      <c r="BX26" s="82">
        <f>BM26*R18</f>
        <v>16.1</v>
      </c>
      <c r="BY26" s="82">
        <f t="shared" si="24"/>
        <v>144.256</v>
      </c>
      <c r="BZ26" s="25"/>
      <c r="CA26" s="25"/>
      <c r="CB26" s="25"/>
      <c r="CC26" s="26"/>
      <c r="CD26" s="85"/>
      <c r="CE26" s="85"/>
      <c r="CF26" s="26"/>
      <c r="CG26" s="29">
        <f>BM26*Z18</f>
        <v>0.368</v>
      </c>
      <c r="CH26" s="29">
        <f t="shared" ref="CH26:CH32" si="29">CG26+CH25</f>
        <v>0.6624</v>
      </c>
      <c r="CI26" s="80" t="s">
        <v>1176</v>
      </c>
      <c r="CJ26" s="29">
        <f>BM26*I18</f>
        <v>0.018</v>
      </c>
      <c r="CK26" s="29">
        <f t="shared" si="21"/>
        <v>0.196686</v>
      </c>
      <c r="CL26" s="25"/>
      <c r="CM26" s="25"/>
      <c r="CN26" s="25">
        <f t="shared" si="17"/>
        <v>0.0070818</v>
      </c>
      <c r="CO26" s="25"/>
      <c r="CP26" s="29">
        <f>BM26*X18</f>
        <v>0.1196</v>
      </c>
      <c r="CQ26" s="29">
        <f t="shared" si="27"/>
        <v>0.493584</v>
      </c>
      <c r="CR26" s="77"/>
      <c r="CS26" s="97">
        <v>0</v>
      </c>
      <c r="CT26" s="16">
        <f t="shared" si="19"/>
        <v>7.1456</v>
      </c>
      <c r="CU26" s="49"/>
      <c r="CV26" s="23"/>
      <c r="CW26" s="23"/>
      <c r="CX26" s="95">
        <v>2010</v>
      </c>
      <c r="CY26" s="54">
        <v>4</v>
      </c>
      <c r="CZ26" s="54">
        <v>19</v>
      </c>
      <c r="DA26" s="54" t="s">
        <v>880</v>
      </c>
      <c r="DB26" s="96">
        <v>140</v>
      </c>
      <c r="DC26" s="54" t="s">
        <v>1177</v>
      </c>
      <c r="DD26" s="54" t="s">
        <v>1178</v>
      </c>
      <c r="DE26" s="54" t="s">
        <v>1169</v>
      </c>
      <c r="DF26" s="109">
        <v>98.7</v>
      </c>
      <c r="DG26" s="110"/>
      <c r="DH26" s="107">
        <f t="shared" si="2"/>
        <v>0</v>
      </c>
      <c r="DI26" s="114" t="s">
        <v>1179</v>
      </c>
      <c r="DJ26" s="54" t="s">
        <v>1180</v>
      </c>
      <c r="DK26" s="54" t="s">
        <v>886</v>
      </c>
      <c r="DL26" s="54" t="s">
        <v>887</v>
      </c>
      <c r="DM26" s="54" t="s">
        <v>1172</v>
      </c>
      <c r="DN26" s="54" t="s">
        <v>889</v>
      </c>
      <c r="DO26" s="54" t="s">
        <v>1177</v>
      </c>
      <c r="DP26" s="115" t="s">
        <v>891</v>
      </c>
      <c r="DQ26" s="54" t="s">
        <v>892</v>
      </c>
      <c r="DR26" s="49"/>
    </row>
    <row r="27" customHeight="1" spans="1:122">
      <c r="A27" s="23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38">
        <v>24</v>
      </c>
      <c r="AE27" s="39" t="s">
        <v>871</v>
      </c>
      <c r="AF27" s="25" t="s">
        <v>902</v>
      </c>
      <c r="AG27" s="47" t="s">
        <v>1181</v>
      </c>
      <c r="AH27" s="18" t="s">
        <v>874</v>
      </c>
      <c r="AI27" s="29">
        <v>18.4</v>
      </c>
      <c r="AJ27" s="51">
        <v>43603</v>
      </c>
      <c r="AK27" s="52"/>
      <c r="AL27" s="53"/>
      <c r="AM27" s="53"/>
      <c r="AN27" s="38" t="s">
        <v>1182</v>
      </c>
      <c r="AO27" s="39" t="str">
        <f t="shared" si="4"/>
        <v>二道沟隧道出口</v>
      </c>
      <c r="AP27" s="25" t="str">
        <f t="shared" si="5"/>
        <v>初期支护</v>
      </c>
      <c r="AQ27" s="47" t="str">
        <f t="shared" si="6"/>
        <v>DK113+459.86~458.14上导初支DK113+474.47~472.07右中导初支DK113+478.92~475.92左中导初支DK113+482.58~479.58右下导初支</v>
      </c>
      <c r="AR27" s="18" t="str">
        <f t="shared" si="7"/>
        <v>C25</v>
      </c>
      <c r="AS27" s="29">
        <f t="shared" si="8"/>
        <v>18.4</v>
      </c>
      <c r="AT27" s="48">
        <f t="shared" si="9"/>
        <v>43603</v>
      </c>
      <c r="AU27" s="54">
        <v>28</v>
      </c>
      <c r="AV27" s="57">
        <f t="shared" si="22"/>
        <v>43631</v>
      </c>
      <c r="AW27" s="61">
        <v>2</v>
      </c>
      <c r="AX27" s="62">
        <v>41.1</v>
      </c>
      <c r="AY27" s="62">
        <v>39.9</v>
      </c>
      <c r="AZ27" s="62"/>
      <c r="BA27" s="62"/>
      <c r="BB27" s="62"/>
      <c r="BC27" s="62"/>
      <c r="BD27" s="54">
        <v>190</v>
      </c>
      <c r="BE27" s="54">
        <v>195</v>
      </c>
      <c r="BF27" s="54"/>
      <c r="BG27" s="52"/>
      <c r="BH27" s="23"/>
      <c r="BI27" s="74" t="s">
        <v>1183</v>
      </c>
      <c r="BJ27" s="75">
        <f t="shared" si="28"/>
        <v>43601</v>
      </c>
      <c r="BK27" s="18" t="str">
        <f t="shared" si="11"/>
        <v>C25</v>
      </c>
      <c r="BL27" s="25" t="str">
        <f t="shared" si="12"/>
        <v>初期支护</v>
      </c>
      <c r="BM27" s="29">
        <f t="shared" si="13"/>
        <v>17</v>
      </c>
      <c r="BN27" s="29" t="str">
        <f>E18</f>
        <v>HPB-C25-1002003</v>
      </c>
      <c r="BO27" s="29">
        <f>BM27*G18</f>
        <v>7.82</v>
      </c>
      <c r="BP27" s="29">
        <f t="shared" si="25"/>
        <v>73.232</v>
      </c>
      <c r="BQ27" s="25"/>
      <c r="BR27" s="29">
        <f>BM27*M18</f>
        <v>15.385</v>
      </c>
      <c r="BS27" s="29">
        <f t="shared" si="26"/>
        <v>116.2925</v>
      </c>
      <c r="BT27" s="25"/>
      <c r="BU27" s="25"/>
      <c r="BV27" s="25"/>
      <c r="BW27" s="25"/>
      <c r="BX27" s="82">
        <f>BM27*R18</f>
        <v>13.685</v>
      </c>
      <c r="BY27" s="82">
        <f>BX27</f>
        <v>13.685</v>
      </c>
      <c r="BZ27" s="77" t="s">
        <v>1184</v>
      </c>
      <c r="CA27" s="25"/>
      <c r="CB27" s="25"/>
      <c r="CC27" s="26"/>
      <c r="CD27" s="85"/>
      <c r="CE27" s="85"/>
      <c r="CF27" s="26"/>
      <c r="CG27" s="29">
        <f>BM27*Z18</f>
        <v>0.3128</v>
      </c>
      <c r="CH27" s="86">
        <f t="shared" si="29"/>
        <v>0.9752</v>
      </c>
      <c r="CI27" s="80" t="s">
        <v>1185</v>
      </c>
      <c r="CJ27" s="29">
        <f>BM27*I18</f>
        <v>0.0153</v>
      </c>
      <c r="CK27" s="29">
        <f t="shared" si="21"/>
        <v>0.211986</v>
      </c>
      <c r="CL27" s="25"/>
      <c r="CM27" s="25"/>
      <c r="CN27" s="25">
        <f t="shared" si="17"/>
        <v>0.0070818</v>
      </c>
      <c r="CO27" s="25"/>
      <c r="CP27" s="29">
        <f>BM27*X18</f>
        <v>0.10166</v>
      </c>
      <c r="CQ27" s="29">
        <f t="shared" si="27"/>
        <v>0.595244</v>
      </c>
      <c r="CR27" s="77"/>
      <c r="CS27" s="97">
        <v>0</v>
      </c>
      <c r="CT27" s="16">
        <f t="shared" si="19"/>
        <v>7.1456</v>
      </c>
      <c r="CU27" s="49"/>
      <c r="CV27" s="23"/>
      <c r="CW27" s="23"/>
      <c r="CX27" s="95">
        <v>2010</v>
      </c>
      <c r="CY27" s="54">
        <v>4</v>
      </c>
      <c r="CZ27" s="54">
        <v>20</v>
      </c>
      <c r="DA27" s="54" t="s">
        <v>880</v>
      </c>
      <c r="DB27" s="96">
        <v>163</v>
      </c>
      <c r="DC27" s="54" t="s">
        <v>1177</v>
      </c>
      <c r="DD27" s="54" t="s">
        <v>1178</v>
      </c>
      <c r="DE27" s="54" t="s">
        <v>1169</v>
      </c>
      <c r="DF27" s="109">
        <v>15</v>
      </c>
      <c r="DG27" s="110"/>
      <c r="DH27" s="107">
        <f t="shared" si="2"/>
        <v>0</v>
      </c>
      <c r="DI27" s="114" t="s">
        <v>1179</v>
      </c>
      <c r="DJ27" s="54" t="s">
        <v>1180</v>
      </c>
      <c r="DK27" s="54" t="s">
        <v>886</v>
      </c>
      <c r="DL27" s="54" t="s">
        <v>887</v>
      </c>
      <c r="DM27" s="54" t="s">
        <v>1172</v>
      </c>
      <c r="DN27" s="54" t="s">
        <v>889</v>
      </c>
      <c r="DO27" s="54" t="s">
        <v>1177</v>
      </c>
      <c r="DP27" s="115" t="s">
        <v>891</v>
      </c>
      <c r="DQ27" s="54" t="s">
        <v>892</v>
      </c>
      <c r="DR27" s="49"/>
    </row>
    <row r="28" customHeight="1" spans="1:122">
      <c r="A28" s="23"/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38">
        <v>25</v>
      </c>
      <c r="AE28" s="39" t="s">
        <v>871</v>
      </c>
      <c r="AF28" s="25" t="s">
        <v>902</v>
      </c>
      <c r="AG28" s="47" t="s">
        <v>1186</v>
      </c>
      <c r="AH28" s="18" t="s">
        <v>874</v>
      </c>
      <c r="AI28" s="29">
        <v>22.4</v>
      </c>
      <c r="AJ28" s="51">
        <v>43604</v>
      </c>
      <c r="AK28" s="52"/>
      <c r="AL28" s="53"/>
      <c r="AM28" s="53"/>
      <c r="AN28" s="38" t="s">
        <v>1187</v>
      </c>
      <c r="AO28" s="39" t="str">
        <f t="shared" si="4"/>
        <v>二道沟隧道出口</v>
      </c>
      <c r="AP28" s="25" t="str">
        <f t="shared" si="5"/>
        <v>初期支护</v>
      </c>
      <c r="AQ28" s="47" t="str">
        <f t="shared" si="6"/>
        <v>DK113+458.14~456.53上导初支DK113+475.92~472.90左中导初支DK113+479.58~476.53右下导初支</v>
      </c>
      <c r="AR28" s="18" t="str">
        <f t="shared" si="7"/>
        <v>C25</v>
      </c>
      <c r="AS28" s="29">
        <f t="shared" si="8"/>
        <v>22.4</v>
      </c>
      <c r="AT28" s="48">
        <f t="shared" si="9"/>
        <v>43604</v>
      </c>
      <c r="AU28" s="54">
        <v>28</v>
      </c>
      <c r="AV28" s="57">
        <f t="shared" si="22"/>
        <v>43632</v>
      </c>
      <c r="AW28" s="61">
        <v>2</v>
      </c>
      <c r="AX28" s="62">
        <v>48</v>
      </c>
      <c r="AY28" s="62">
        <v>48.6</v>
      </c>
      <c r="AZ28" s="62"/>
      <c r="BA28" s="62"/>
      <c r="BB28" s="62"/>
      <c r="BC28" s="62"/>
      <c r="BD28" s="54">
        <v>180</v>
      </c>
      <c r="BE28" s="54">
        <v>185</v>
      </c>
      <c r="BF28" s="54"/>
      <c r="BG28" s="52"/>
      <c r="BH28" s="23"/>
      <c r="BI28" s="74" t="s">
        <v>1188</v>
      </c>
      <c r="BJ28" s="75">
        <f t="shared" si="28"/>
        <v>43602</v>
      </c>
      <c r="BK28" s="18" t="str">
        <f t="shared" si="11"/>
        <v>C25</v>
      </c>
      <c r="BL28" s="25" t="str">
        <f t="shared" si="12"/>
        <v>初期支护</v>
      </c>
      <c r="BM28" s="29">
        <f t="shared" si="13"/>
        <v>19.2</v>
      </c>
      <c r="BN28" s="29" t="str">
        <f>E18</f>
        <v>HPB-C25-1002003</v>
      </c>
      <c r="BO28" s="29">
        <f>BM28*G18</f>
        <v>8.832</v>
      </c>
      <c r="BP28" s="29">
        <f t="shared" si="25"/>
        <v>82.064</v>
      </c>
      <c r="BQ28" s="25"/>
      <c r="BR28" s="29">
        <f>BM28*M18</f>
        <v>17.376</v>
      </c>
      <c r="BS28" s="29">
        <f t="shared" si="26"/>
        <v>133.6685</v>
      </c>
      <c r="BT28" s="78"/>
      <c r="BU28" s="25"/>
      <c r="BV28" s="25"/>
      <c r="BW28" s="25"/>
      <c r="BX28" s="82">
        <f>BM28*R18</f>
        <v>15.456</v>
      </c>
      <c r="BY28" s="82">
        <f t="shared" ref="BY28:BY44" si="30">BY27+BX28</f>
        <v>29.141</v>
      </c>
      <c r="BZ28" s="80">
        <v>-3</v>
      </c>
      <c r="CA28" s="25"/>
      <c r="CB28" s="25"/>
      <c r="CC28" s="26"/>
      <c r="CD28" s="85"/>
      <c r="CE28" s="85"/>
      <c r="CF28" s="26"/>
      <c r="CG28" s="29">
        <f>BM28*Z18</f>
        <v>0.35328</v>
      </c>
      <c r="CH28" s="29">
        <f t="shared" si="29"/>
        <v>1.32848</v>
      </c>
      <c r="CI28" s="80">
        <v>100511</v>
      </c>
      <c r="CJ28" s="29">
        <f>BM28*I18</f>
        <v>0.01728</v>
      </c>
      <c r="CK28" s="29">
        <f t="shared" si="21"/>
        <v>0.229266</v>
      </c>
      <c r="CL28" s="25"/>
      <c r="CM28" s="25"/>
      <c r="CN28" s="25">
        <f t="shared" si="17"/>
        <v>0.0070818</v>
      </c>
      <c r="CO28" s="25"/>
      <c r="CP28" s="29">
        <f>BM28*X18</f>
        <v>0.114816</v>
      </c>
      <c r="CQ28" s="29">
        <f t="shared" si="27"/>
        <v>0.71006</v>
      </c>
      <c r="CR28" s="77"/>
      <c r="CS28" s="97">
        <v>0</v>
      </c>
      <c r="CT28" s="16">
        <f t="shared" si="19"/>
        <v>7.1456</v>
      </c>
      <c r="CU28" s="49"/>
      <c r="CV28" s="23"/>
      <c r="CW28" s="23"/>
      <c r="CX28" s="95">
        <v>2010</v>
      </c>
      <c r="CY28" s="54">
        <v>4</v>
      </c>
      <c r="CZ28" s="54">
        <v>22</v>
      </c>
      <c r="DA28" s="54" t="s">
        <v>880</v>
      </c>
      <c r="DB28" s="96">
        <v>204</v>
      </c>
      <c r="DC28" s="54" t="s">
        <v>819</v>
      </c>
      <c r="DD28" s="54" t="s">
        <v>1189</v>
      </c>
      <c r="DE28" s="54" t="s">
        <v>883</v>
      </c>
      <c r="DF28" s="109">
        <v>3</v>
      </c>
      <c r="DG28" s="110"/>
      <c r="DH28" s="107">
        <f t="shared" si="2"/>
        <v>0</v>
      </c>
      <c r="DI28" s="114"/>
      <c r="DJ28" s="54" t="s">
        <v>913</v>
      </c>
      <c r="DK28" s="54" t="s">
        <v>886</v>
      </c>
      <c r="DL28" s="54" t="s">
        <v>887</v>
      </c>
      <c r="DM28" s="54" t="s">
        <v>928</v>
      </c>
      <c r="DN28" s="54" t="s">
        <v>889</v>
      </c>
      <c r="DO28" s="54" t="s">
        <v>1190</v>
      </c>
      <c r="DP28" s="115" t="s">
        <v>891</v>
      </c>
      <c r="DQ28" s="54" t="s">
        <v>892</v>
      </c>
      <c r="DR28" s="49"/>
    </row>
    <row r="29" customHeight="1" spans="1:122">
      <c r="A29" s="23"/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38">
        <v>26</v>
      </c>
      <c r="AE29" s="39" t="s">
        <v>871</v>
      </c>
      <c r="AF29" s="25" t="s">
        <v>902</v>
      </c>
      <c r="AG29" s="47" t="s">
        <v>1191</v>
      </c>
      <c r="AH29" s="18" t="s">
        <v>874</v>
      </c>
      <c r="AI29" s="29">
        <v>19.2</v>
      </c>
      <c r="AJ29" s="51">
        <v>43605</v>
      </c>
      <c r="AK29" s="52"/>
      <c r="AL29" s="53"/>
      <c r="AM29" s="53"/>
      <c r="AN29" s="38" t="s">
        <v>1192</v>
      </c>
      <c r="AO29" s="39" t="str">
        <f t="shared" si="4"/>
        <v>二道沟隧道出口</v>
      </c>
      <c r="AP29" s="25" t="str">
        <f t="shared" si="5"/>
        <v>初期支护</v>
      </c>
      <c r="AQ29" s="47" t="str">
        <f t="shared" si="6"/>
        <v>DK113+457.53~456.54上导初支DK113+472.07~469.67右中导初支DK113+485.59~482.49左下导初支</v>
      </c>
      <c r="AR29" s="18" t="str">
        <f t="shared" si="7"/>
        <v>C25</v>
      </c>
      <c r="AS29" s="29">
        <f t="shared" si="8"/>
        <v>19.2</v>
      </c>
      <c r="AT29" s="48">
        <f t="shared" si="9"/>
        <v>43605</v>
      </c>
      <c r="AU29" s="54">
        <v>28</v>
      </c>
      <c r="AV29" s="57">
        <f t="shared" si="22"/>
        <v>43633</v>
      </c>
      <c r="AW29" s="61">
        <v>2</v>
      </c>
      <c r="AX29" s="62">
        <v>43.9</v>
      </c>
      <c r="AY29" s="62">
        <v>42.5</v>
      </c>
      <c r="AZ29" s="62"/>
      <c r="BA29" s="62"/>
      <c r="BB29" s="62"/>
      <c r="BC29" s="62"/>
      <c r="BD29" s="54">
        <v>180</v>
      </c>
      <c r="BE29" s="54">
        <v>185</v>
      </c>
      <c r="BF29" s="54"/>
      <c r="BG29" s="52"/>
      <c r="BH29" s="23"/>
      <c r="BI29" s="74" t="s">
        <v>1193</v>
      </c>
      <c r="BJ29" s="75">
        <f t="shared" si="28"/>
        <v>43603</v>
      </c>
      <c r="BK29" s="18" t="str">
        <f t="shared" si="11"/>
        <v>C25</v>
      </c>
      <c r="BL29" s="25" t="str">
        <f t="shared" si="12"/>
        <v>初期支护</v>
      </c>
      <c r="BM29" s="29">
        <f t="shared" si="13"/>
        <v>18.4</v>
      </c>
      <c r="BN29" s="29" t="str">
        <f>E18</f>
        <v>HPB-C25-1002003</v>
      </c>
      <c r="BO29" s="29">
        <f>BM29*G18</f>
        <v>8.464</v>
      </c>
      <c r="BP29" s="29">
        <f t="shared" si="25"/>
        <v>90.528</v>
      </c>
      <c r="BQ29" s="25"/>
      <c r="BR29" s="29">
        <f>BM29*M18</f>
        <v>16.652</v>
      </c>
      <c r="BS29" s="29">
        <f t="shared" si="26"/>
        <v>150.3205</v>
      </c>
      <c r="BT29" s="78"/>
      <c r="BU29" s="25"/>
      <c r="BV29" s="25"/>
      <c r="BW29" s="25"/>
      <c r="BX29" s="82">
        <f>BM29*R18</f>
        <v>14.812</v>
      </c>
      <c r="BY29" s="82">
        <f t="shared" si="30"/>
        <v>43.953</v>
      </c>
      <c r="BZ29" s="77" t="s">
        <v>1194</v>
      </c>
      <c r="CA29" s="25"/>
      <c r="CB29" s="25"/>
      <c r="CC29" s="26"/>
      <c r="CD29" s="85"/>
      <c r="CE29" s="85"/>
      <c r="CF29" s="26"/>
      <c r="CG29" s="29">
        <f>BM29*Z18</f>
        <v>0.33856</v>
      </c>
      <c r="CH29" s="29">
        <f t="shared" si="29"/>
        <v>1.66704</v>
      </c>
      <c r="CI29" s="80"/>
      <c r="CJ29" s="29">
        <f>BM29*I18</f>
        <v>0.01656</v>
      </c>
      <c r="CK29" s="29">
        <f t="shared" si="21"/>
        <v>0.245826</v>
      </c>
      <c r="CL29" s="25"/>
      <c r="CM29" s="25"/>
      <c r="CN29" s="25">
        <f t="shared" si="17"/>
        <v>0.0070818</v>
      </c>
      <c r="CO29" s="25"/>
      <c r="CP29" s="29">
        <f>BM29*X18</f>
        <v>0.110032</v>
      </c>
      <c r="CQ29" s="29">
        <f t="shared" si="27"/>
        <v>0.820092</v>
      </c>
      <c r="CR29" s="77"/>
      <c r="CS29" s="97">
        <v>0</v>
      </c>
      <c r="CT29" s="16">
        <f t="shared" si="19"/>
        <v>7.1456</v>
      </c>
      <c r="CU29" s="49"/>
      <c r="CV29" s="23"/>
      <c r="CW29" s="23"/>
      <c r="CX29" s="38">
        <v>2010</v>
      </c>
      <c r="CY29" s="54">
        <v>4</v>
      </c>
      <c r="CZ29" s="54">
        <v>23</v>
      </c>
      <c r="DA29" s="54" t="s">
        <v>880</v>
      </c>
      <c r="DB29" s="96">
        <v>208</v>
      </c>
      <c r="DC29" s="54" t="s">
        <v>1195</v>
      </c>
      <c r="DD29" s="54" t="s">
        <v>1196</v>
      </c>
      <c r="DE29" s="54" t="s">
        <v>883</v>
      </c>
      <c r="DF29" s="109">
        <v>102.52</v>
      </c>
      <c r="DG29" s="110">
        <v>425</v>
      </c>
      <c r="DH29" s="107">
        <f t="shared" si="2"/>
        <v>43571</v>
      </c>
      <c r="DI29" s="114"/>
      <c r="DJ29" s="54" t="s">
        <v>1197</v>
      </c>
      <c r="DK29" s="54" t="s">
        <v>886</v>
      </c>
      <c r="DL29" s="54" t="s">
        <v>887</v>
      </c>
      <c r="DM29" s="54" t="s">
        <v>928</v>
      </c>
      <c r="DN29" s="54" t="s">
        <v>889</v>
      </c>
      <c r="DO29" s="54" t="s">
        <v>811</v>
      </c>
      <c r="DP29" s="115" t="s">
        <v>891</v>
      </c>
      <c r="DQ29" s="54" t="s">
        <v>892</v>
      </c>
      <c r="DR29" s="49" t="s">
        <v>1198</v>
      </c>
    </row>
    <row r="30" customHeight="1" spans="1:122">
      <c r="A30" s="23"/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38">
        <v>27</v>
      </c>
      <c r="AE30" s="39" t="s">
        <v>871</v>
      </c>
      <c r="AF30" s="25" t="s">
        <v>902</v>
      </c>
      <c r="AG30" s="47" t="s">
        <v>1199</v>
      </c>
      <c r="AH30" s="18" t="s">
        <v>874</v>
      </c>
      <c r="AI30" s="29">
        <v>14.6</v>
      </c>
      <c r="AJ30" s="51">
        <v>43606</v>
      </c>
      <c r="AK30" s="49"/>
      <c r="AL30" s="50"/>
      <c r="AM30" s="50"/>
      <c r="AN30" s="38" t="s">
        <v>1200</v>
      </c>
      <c r="AO30" s="39" t="str">
        <f t="shared" si="4"/>
        <v>二道沟隧道出口</v>
      </c>
      <c r="AP30" s="25" t="str">
        <f t="shared" si="5"/>
        <v>初期支护</v>
      </c>
      <c r="AQ30" s="47" t="str">
        <f t="shared" si="6"/>
        <v>DK113+456.54~454.88上导初支DK113+472.90~470.50左中导初支DK113+476.53~473.58右下导初支</v>
      </c>
      <c r="AR30" s="18" t="str">
        <f t="shared" si="7"/>
        <v>C25</v>
      </c>
      <c r="AS30" s="29">
        <f t="shared" si="8"/>
        <v>14.6</v>
      </c>
      <c r="AT30" s="48">
        <f t="shared" si="9"/>
        <v>43606</v>
      </c>
      <c r="AU30" s="54">
        <v>28</v>
      </c>
      <c r="AV30" s="57">
        <f t="shared" si="22"/>
        <v>43634</v>
      </c>
      <c r="AW30" s="61">
        <v>3</v>
      </c>
      <c r="AX30" s="62">
        <v>37.1</v>
      </c>
      <c r="AY30" s="62">
        <v>36.8</v>
      </c>
      <c r="AZ30" s="62">
        <v>38.3</v>
      </c>
      <c r="BA30" s="62"/>
      <c r="BB30" s="62"/>
      <c r="BC30" s="62"/>
      <c r="BD30" s="54">
        <v>205</v>
      </c>
      <c r="BE30" s="54">
        <v>200</v>
      </c>
      <c r="BF30" s="54"/>
      <c r="BG30" s="49"/>
      <c r="BH30" s="23"/>
      <c r="BI30" s="74" t="s">
        <v>1201</v>
      </c>
      <c r="BJ30" s="75">
        <f t="shared" si="28"/>
        <v>43604</v>
      </c>
      <c r="BK30" s="18" t="str">
        <f t="shared" si="11"/>
        <v>C25</v>
      </c>
      <c r="BL30" s="25" t="str">
        <f t="shared" si="12"/>
        <v>初期支护</v>
      </c>
      <c r="BM30" s="29">
        <f t="shared" si="13"/>
        <v>22.4</v>
      </c>
      <c r="BN30" s="29" t="str">
        <f>E18</f>
        <v>HPB-C25-1002003</v>
      </c>
      <c r="BO30" s="29">
        <f>BM30*G18</f>
        <v>10.304</v>
      </c>
      <c r="BP30" s="29">
        <f>BO30</f>
        <v>10.304</v>
      </c>
      <c r="BQ30" s="77" t="s">
        <v>1202</v>
      </c>
      <c r="BR30" s="29">
        <f>BM30*M18</f>
        <v>20.272</v>
      </c>
      <c r="BS30" s="29">
        <f t="shared" si="26"/>
        <v>170.5925</v>
      </c>
      <c r="BT30" s="78"/>
      <c r="BU30" s="25"/>
      <c r="BV30" s="25"/>
      <c r="BW30" s="25"/>
      <c r="BX30" s="82">
        <f>BM30*R18</f>
        <v>18.032</v>
      </c>
      <c r="BY30" s="82">
        <f t="shared" si="30"/>
        <v>61.985</v>
      </c>
      <c r="BZ30" s="77" t="s">
        <v>1203</v>
      </c>
      <c r="CA30" s="25"/>
      <c r="CB30" s="25"/>
      <c r="CC30" s="26"/>
      <c r="CD30" s="85"/>
      <c r="CE30" s="85"/>
      <c r="CF30" s="26"/>
      <c r="CG30" s="29">
        <f>BM30*Z18</f>
        <v>0.41216</v>
      </c>
      <c r="CH30" s="29">
        <f t="shared" si="29"/>
        <v>2.0792</v>
      </c>
      <c r="CI30" s="80"/>
      <c r="CJ30" s="29">
        <f>BM30*I18</f>
        <v>0.02016</v>
      </c>
      <c r="CK30" s="29">
        <f t="shared" si="21"/>
        <v>0.265986</v>
      </c>
      <c r="CL30" s="25"/>
      <c r="CM30" s="25"/>
      <c r="CN30" s="25">
        <f t="shared" si="17"/>
        <v>0.0070818</v>
      </c>
      <c r="CO30" s="25"/>
      <c r="CP30" s="29">
        <f>BM30*X18</f>
        <v>0.133952</v>
      </c>
      <c r="CQ30" s="29">
        <f t="shared" si="27"/>
        <v>0.954044</v>
      </c>
      <c r="CR30" s="77"/>
      <c r="CS30" s="97">
        <v>0</v>
      </c>
      <c r="CT30" s="16">
        <f t="shared" si="19"/>
        <v>7.1456</v>
      </c>
      <c r="CU30" s="49"/>
      <c r="CV30" s="23"/>
      <c r="CW30" s="23"/>
      <c r="CX30" s="95">
        <v>2010</v>
      </c>
      <c r="CY30" s="54">
        <v>4</v>
      </c>
      <c r="CZ30" s="54">
        <v>25</v>
      </c>
      <c r="DA30" s="54" t="s">
        <v>880</v>
      </c>
      <c r="DB30" s="96">
        <v>238</v>
      </c>
      <c r="DC30" s="54" t="s">
        <v>1177</v>
      </c>
      <c r="DD30" s="16" t="s">
        <v>1178</v>
      </c>
      <c r="DE30" s="54" t="s">
        <v>1169</v>
      </c>
      <c r="DF30" s="109">
        <v>15</v>
      </c>
      <c r="DG30" s="110"/>
      <c r="DH30" s="107">
        <f t="shared" si="2"/>
        <v>0</v>
      </c>
      <c r="DI30" s="114" t="s">
        <v>1179</v>
      </c>
      <c r="DJ30" s="54" t="s">
        <v>1204</v>
      </c>
      <c r="DK30" s="54" t="s">
        <v>886</v>
      </c>
      <c r="DL30" s="54" t="s">
        <v>887</v>
      </c>
      <c r="DM30" s="54" t="s">
        <v>1172</v>
      </c>
      <c r="DN30" s="54" t="s">
        <v>889</v>
      </c>
      <c r="DO30" s="54" t="s">
        <v>1177</v>
      </c>
      <c r="DP30" s="115" t="s">
        <v>891</v>
      </c>
      <c r="DQ30" s="54" t="s">
        <v>892</v>
      </c>
      <c r="DR30" s="49"/>
    </row>
    <row r="31" customHeight="1" spans="1:122">
      <c r="A31" s="23"/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38">
        <v>28</v>
      </c>
      <c r="AE31" s="39" t="s">
        <v>871</v>
      </c>
      <c r="AF31" s="25" t="s">
        <v>902</v>
      </c>
      <c r="AG31" s="47" t="s">
        <v>1205</v>
      </c>
      <c r="AH31" s="18" t="s">
        <v>874</v>
      </c>
      <c r="AI31" s="29">
        <v>19.2</v>
      </c>
      <c r="AJ31" s="51">
        <v>43607</v>
      </c>
      <c r="AK31" s="49"/>
      <c r="AL31" s="50"/>
      <c r="AM31" s="50"/>
      <c r="AN31" s="38" t="s">
        <v>1206</v>
      </c>
      <c r="AO31" s="39" t="str">
        <f t="shared" si="4"/>
        <v>二道沟隧道出口</v>
      </c>
      <c r="AP31" s="25" t="str">
        <f t="shared" si="5"/>
        <v>初期支护</v>
      </c>
      <c r="AQ31" s="47" t="str">
        <f t="shared" si="6"/>
        <v>DK113+454.88～453.18上导初支
DK113+469.67～467.87右中导
DK113+482.59～479.59左下导</v>
      </c>
      <c r="AR31" s="18" t="str">
        <f t="shared" si="7"/>
        <v>C25</v>
      </c>
      <c r="AS31" s="29">
        <f t="shared" si="8"/>
        <v>19.2</v>
      </c>
      <c r="AT31" s="48">
        <f t="shared" si="9"/>
        <v>43607</v>
      </c>
      <c r="AU31" s="54">
        <v>28</v>
      </c>
      <c r="AV31" s="57">
        <f t="shared" si="22"/>
        <v>43635</v>
      </c>
      <c r="AW31" s="61">
        <v>2</v>
      </c>
      <c r="AX31" s="62">
        <v>44.2</v>
      </c>
      <c r="AY31" s="62">
        <v>42.6</v>
      </c>
      <c r="AZ31" s="62"/>
      <c r="BA31" s="62"/>
      <c r="BB31" s="62"/>
      <c r="BC31" s="62"/>
      <c r="BD31" s="54">
        <v>180</v>
      </c>
      <c r="BE31" s="54">
        <v>185</v>
      </c>
      <c r="BF31" s="54"/>
      <c r="BG31" s="49"/>
      <c r="BH31" s="23"/>
      <c r="BI31" s="74" t="s">
        <v>1207</v>
      </c>
      <c r="BJ31" s="75">
        <f t="shared" si="28"/>
        <v>43605</v>
      </c>
      <c r="BK31" s="18" t="str">
        <f t="shared" si="11"/>
        <v>C25</v>
      </c>
      <c r="BL31" s="25" t="str">
        <f t="shared" si="12"/>
        <v>初期支护</v>
      </c>
      <c r="BM31" s="29">
        <f t="shared" si="13"/>
        <v>19.2</v>
      </c>
      <c r="BN31" s="29" t="str">
        <f>E18</f>
        <v>HPB-C25-1002003</v>
      </c>
      <c r="BO31" s="29">
        <f>BM31*G18</f>
        <v>8.832</v>
      </c>
      <c r="BP31" s="29">
        <f t="shared" ref="BP31:BP38" si="31">BO31+BP30</f>
        <v>19.136</v>
      </c>
      <c r="BQ31" s="77">
        <f>DF50</f>
        <v>96.45</v>
      </c>
      <c r="BR31" s="29">
        <f>BM31*M18</f>
        <v>17.376</v>
      </c>
      <c r="BS31" s="29">
        <f t="shared" si="26"/>
        <v>187.9685</v>
      </c>
      <c r="BT31" s="26"/>
      <c r="BU31" s="25"/>
      <c r="BV31" s="25"/>
      <c r="BW31" s="25"/>
      <c r="BX31" s="82">
        <f>BM31*R18</f>
        <v>15.456</v>
      </c>
      <c r="BY31" s="82">
        <f t="shared" si="30"/>
        <v>77.441</v>
      </c>
      <c r="BZ31" s="77"/>
      <c r="CA31" s="25"/>
      <c r="CB31" s="25"/>
      <c r="CC31" s="26"/>
      <c r="CD31" s="85"/>
      <c r="CE31" s="85"/>
      <c r="CF31" s="26"/>
      <c r="CG31" s="29">
        <f>BM31*Z18</f>
        <v>0.35328</v>
      </c>
      <c r="CH31" s="29">
        <f t="shared" si="29"/>
        <v>2.43248</v>
      </c>
      <c r="CI31" s="80"/>
      <c r="CJ31" s="29">
        <f>BM31*I18</f>
        <v>0.01728</v>
      </c>
      <c r="CK31" s="29">
        <f t="shared" si="21"/>
        <v>0.283266</v>
      </c>
      <c r="CL31" s="25"/>
      <c r="CM31" s="25"/>
      <c r="CN31" s="25">
        <f t="shared" si="17"/>
        <v>0.0070818</v>
      </c>
      <c r="CO31" s="25"/>
      <c r="CP31" s="29">
        <f>BM31*X18</f>
        <v>0.114816</v>
      </c>
      <c r="CQ31" s="29">
        <f t="shared" si="27"/>
        <v>1.06886</v>
      </c>
      <c r="CR31" s="77"/>
      <c r="CS31" s="97">
        <v>0</v>
      </c>
      <c r="CT31" s="16">
        <f t="shared" si="19"/>
        <v>7.1456</v>
      </c>
      <c r="CU31" s="49"/>
      <c r="CV31" s="23"/>
      <c r="CW31" s="23"/>
      <c r="CX31" s="95">
        <v>2010</v>
      </c>
      <c r="CY31" s="54">
        <v>4</v>
      </c>
      <c r="CZ31" s="54">
        <v>26</v>
      </c>
      <c r="DA31" s="54" t="s">
        <v>880</v>
      </c>
      <c r="DB31" s="96">
        <v>239</v>
      </c>
      <c r="DC31" s="54" t="s">
        <v>1177</v>
      </c>
      <c r="DD31" s="16" t="s">
        <v>1178</v>
      </c>
      <c r="DE31" s="54" t="s">
        <v>1169</v>
      </c>
      <c r="DF31" s="109">
        <v>16.28</v>
      </c>
      <c r="DG31" s="110"/>
      <c r="DH31" s="107">
        <f t="shared" si="2"/>
        <v>0</v>
      </c>
      <c r="DI31" s="114" t="s">
        <v>1179</v>
      </c>
      <c r="DJ31" s="54" t="s">
        <v>1204</v>
      </c>
      <c r="DK31" s="54" t="s">
        <v>886</v>
      </c>
      <c r="DL31" s="54" t="s">
        <v>887</v>
      </c>
      <c r="DM31" s="54" t="s">
        <v>1172</v>
      </c>
      <c r="DN31" s="54" t="s">
        <v>889</v>
      </c>
      <c r="DO31" s="54" t="s">
        <v>1177</v>
      </c>
      <c r="DP31" s="115" t="s">
        <v>891</v>
      </c>
      <c r="DQ31" s="54" t="s">
        <v>892</v>
      </c>
      <c r="DR31" s="49"/>
    </row>
    <row r="32" customHeight="1" spans="1:122">
      <c r="A32" s="23"/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38">
        <v>29</v>
      </c>
      <c r="AE32" s="39" t="s">
        <v>871</v>
      </c>
      <c r="AF32" s="25" t="s">
        <v>902</v>
      </c>
      <c r="AG32" s="47" t="s">
        <v>1208</v>
      </c>
      <c r="AH32" s="18" t="s">
        <v>874</v>
      </c>
      <c r="AI32" s="29">
        <v>17.6</v>
      </c>
      <c r="AJ32" s="51">
        <v>43608</v>
      </c>
      <c r="AK32" s="49"/>
      <c r="AL32" s="50"/>
      <c r="AM32" s="50"/>
      <c r="AN32" s="38" t="s">
        <v>1209</v>
      </c>
      <c r="AO32" s="39" t="str">
        <f t="shared" si="4"/>
        <v>二道沟隧道出口</v>
      </c>
      <c r="AP32" s="25" t="str">
        <f t="shared" si="5"/>
        <v>初期支护</v>
      </c>
      <c r="AQ32" s="47" t="str">
        <f t="shared" si="6"/>
        <v>DK113+453.18～451.68上导初支
DK113+479.59～475.39左下导初支</v>
      </c>
      <c r="AR32" s="18" t="str">
        <f t="shared" si="7"/>
        <v>C25</v>
      </c>
      <c r="AS32" s="29">
        <f t="shared" si="8"/>
        <v>17.6</v>
      </c>
      <c r="AT32" s="48">
        <f t="shared" si="9"/>
        <v>43608</v>
      </c>
      <c r="AU32" s="54">
        <v>28</v>
      </c>
      <c r="AV32" s="57">
        <f t="shared" si="22"/>
        <v>43636</v>
      </c>
      <c r="AW32" s="61">
        <v>3</v>
      </c>
      <c r="AX32" s="62">
        <v>39.1</v>
      </c>
      <c r="AY32" s="62">
        <v>38.3</v>
      </c>
      <c r="AZ32" s="62">
        <v>39.3</v>
      </c>
      <c r="BA32" s="62"/>
      <c r="BB32" s="62"/>
      <c r="BC32" s="62"/>
      <c r="BD32" s="54">
        <v>195</v>
      </c>
      <c r="BE32" s="54">
        <v>205</v>
      </c>
      <c r="BF32" s="54"/>
      <c r="BG32" s="49"/>
      <c r="BH32" s="23"/>
      <c r="BI32" s="74" t="s">
        <v>1210</v>
      </c>
      <c r="BJ32" s="75">
        <f t="shared" si="28"/>
        <v>43606</v>
      </c>
      <c r="BK32" s="18" t="str">
        <f t="shared" si="11"/>
        <v>C25</v>
      </c>
      <c r="BL32" s="25" t="str">
        <f t="shared" si="12"/>
        <v>初期支护</v>
      </c>
      <c r="BM32" s="29">
        <f t="shared" si="13"/>
        <v>14.6</v>
      </c>
      <c r="BN32" s="29" t="str">
        <f>E18</f>
        <v>HPB-C25-1002003</v>
      </c>
      <c r="BO32" s="29">
        <f>BM32*G18</f>
        <v>6.716</v>
      </c>
      <c r="BP32" s="29">
        <f t="shared" si="31"/>
        <v>25.852</v>
      </c>
      <c r="BQ32" s="77" t="s">
        <v>1211</v>
      </c>
      <c r="BR32" s="29">
        <f>BM32*M18</f>
        <v>13.213</v>
      </c>
      <c r="BS32" s="29">
        <f t="shared" si="26"/>
        <v>201.1815</v>
      </c>
      <c r="BT32" s="26"/>
      <c r="BU32" s="25"/>
      <c r="BV32" s="25"/>
      <c r="BW32" s="25"/>
      <c r="BX32" s="82">
        <f>BM32*R18</f>
        <v>11.753</v>
      </c>
      <c r="BY32" s="82">
        <f t="shared" si="30"/>
        <v>89.194</v>
      </c>
      <c r="BZ32" s="77"/>
      <c r="CA32" s="25"/>
      <c r="CB32" s="25"/>
      <c r="CC32" s="26"/>
      <c r="CD32" s="85"/>
      <c r="CE32" s="85"/>
      <c r="CF32" s="26"/>
      <c r="CG32" s="29">
        <f>BM32*Z18</f>
        <v>0.26864</v>
      </c>
      <c r="CH32" s="29">
        <f t="shared" si="29"/>
        <v>2.70112</v>
      </c>
      <c r="CI32" s="80"/>
      <c r="CJ32" s="29">
        <f>BM32*I18</f>
        <v>0.01314</v>
      </c>
      <c r="CK32" s="29">
        <f t="shared" si="21"/>
        <v>0.296406</v>
      </c>
      <c r="CL32" s="25"/>
      <c r="CM32" s="25"/>
      <c r="CN32" s="25">
        <f t="shared" si="17"/>
        <v>0.0070818</v>
      </c>
      <c r="CO32" s="25"/>
      <c r="CP32" s="29">
        <f>BM32*X18</f>
        <v>0.087308</v>
      </c>
      <c r="CQ32" s="29">
        <f t="shared" si="27"/>
        <v>1.156168</v>
      </c>
      <c r="CR32" s="77"/>
      <c r="CS32" s="97">
        <v>0</v>
      </c>
      <c r="CT32" s="16">
        <f t="shared" si="19"/>
        <v>7.1456</v>
      </c>
      <c r="CU32" s="49"/>
      <c r="CV32" s="23"/>
      <c r="CW32" s="23"/>
      <c r="CX32" s="95">
        <v>2010</v>
      </c>
      <c r="CY32" s="54">
        <v>5</v>
      </c>
      <c r="CZ32" s="54">
        <v>1</v>
      </c>
      <c r="DA32" s="54" t="s">
        <v>880</v>
      </c>
      <c r="DB32" s="96">
        <v>290</v>
      </c>
      <c r="DC32" s="54" t="s">
        <v>1195</v>
      </c>
      <c r="DD32" s="54" t="s">
        <v>1196</v>
      </c>
      <c r="DE32" s="54" t="s">
        <v>883</v>
      </c>
      <c r="DF32" s="105">
        <v>95.42</v>
      </c>
      <c r="DG32" s="110">
        <v>425</v>
      </c>
      <c r="DH32" s="107">
        <f t="shared" si="2"/>
        <v>40553.5</v>
      </c>
      <c r="DI32" s="116"/>
      <c r="DJ32" s="54" t="s">
        <v>1197</v>
      </c>
      <c r="DK32" s="54" t="s">
        <v>886</v>
      </c>
      <c r="DL32" s="54" t="s">
        <v>962</v>
      </c>
      <c r="DM32" s="54" t="s">
        <v>928</v>
      </c>
      <c r="DN32" s="54" t="s">
        <v>889</v>
      </c>
      <c r="DO32" s="54" t="s">
        <v>811</v>
      </c>
      <c r="DP32" s="115" t="s">
        <v>891</v>
      </c>
      <c r="DQ32" s="54" t="s">
        <v>892</v>
      </c>
      <c r="DR32" s="49" t="s">
        <v>1198</v>
      </c>
    </row>
    <row r="33" customHeight="1" spans="1:122">
      <c r="A33" s="23"/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38">
        <v>30</v>
      </c>
      <c r="AE33" s="39" t="s">
        <v>871</v>
      </c>
      <c r="AF33" s="25" t="s">
        <v>902</v>
      </c>
      <c r="AG33" s="47" t="s">
        <v>1212</v>
      </c>
      <c r="AH33" s="18" t="s">
        <v>874</v>
      </c>
      <c r="AI33" s="29">
        <v>16.8</v>
      </c>
      <c r="AJ33" s="51">
        <v>43609</v>
      </c>
      <c r="AK33" s="49"/>
      <c r="AL33" s="50"/>
      <c r="AM33" s="50"/>
      <c r="AN33" s="38" t="s">
        <v>1213</v>
      </c>
      <c r="AO33" s="39" t="str">
        <f t="shared" si="4"/>
        <v>二道沟隧道出口</v>
      </c>
      <c r="AP33" s="25" t="str">
        <f t="shared" si="5"/>
        <v>初期支护</v>
      </c>
      <c r="AQ33" s="47" t="str">
        <f t="shared" si="6"/>
        <v>DK113+451.68~450.19上导初支DK113+467.87~464.87右中导初支DK113+470.50~466.90左中导初支</v>
      </c>
      <c r="AR33" s="18" t="str">
        <f t="shared" si="7"/>
        <v>C25</v>
      </c>
      <c r="AS33" s="29">
        <f t="shared" si="8"/>
        <v>16.8</v>
      </c>
      <c r="AT33" s="48">
        <f t="shared" si="9"/>
        <v>43609</v>
      </c>
      <c r="AU33" s="54">
        <v>28</v>
      </c>
      <c r="AV33" s="57">
        <f t="shared" si="22"/>
        <v>43637</v>
      </c>
      <c r="AW33" s="61">
        <v>2</v>
      </c>
      <c r="AX33" s="62">
        <v>50.1</v>
      </c>
      <c r="AY33" s="62">
        <v>49.9</v>
      </c>
      <c r="AZ33" s="62"/>
      <c r="BA33" s="62"/>
      <c r="BB33" s="62"/>
      <c r="BC33" s="62"/>
      <c r="BD33" s="54">
        <v>190</v>
      </c>
      <c r="BE33" s="54">
        <v>195</v>
      </c>
      <c r="BF33" s="54"/>
      <c r="BG33" s="49"/>
      <c r="BH33" s="23"/>
      <c r="BI33" s="74" t="s">
        <v>1214</v>
      </c>
      <c r="BJ33" s="75">
        <f t="shared" si="28"/>
        <v>43607</v>
      </c>
      <c r="BK33" s="18" t="str">
        <f t="shared" si="11"/>
        <v>C25</v>
      </c>
      <c r="BL33" s="25" t="str">
        <f t="shared" si="12"/>
        <v>初期支护</v>
      </c>
      <c r="BM33" s="29">
        <f t="shared" si="13"/>
        <v>19.2</v>
      </c>
      <c r="BN33" s="29" t="str">
        <f>E18</f>
        <v>HPB-C25-1002003</v>
      </c>
      <c r="BO33" s="29">
        <f>BM33*G18</f>
        <v>8.832</v>
      </c>
      <c r="BP33" s="29">
        <f t="shared" si="31"/>
        <v>34.684</v>
      </c>
      <c r="BQ33" s="77" t="s">
        <v>1215</v>
      </c>
      <c r="BR33" s="29">
        <f>BM33*M18</f>
        <v>17.376</v>
      </c>
      <c r="BS33" s="29">
        <f t="shared" si="26"/>
        <v>218.5575</v>
      </c>
      <c r="BT33" s="26"/>
      <c r="BU33" s="25"/>
      <c r="BV33" s="25"/>
      <c r="BW33" s="25"/>
      <c r="BX33" s="82">
        <f>BM33*R18</f>
        <v>15.456</v>
      </c>
      <c r="BY33" s="82">
        <f t="shared" si="30"/>
        <v>104.65</v>
      </c>
      <c r="BZ33" s="77"/>
      <c r="CA33" s="25"/>
      <c r="CB33" s="25"/>
      <c r="CC33" s="26"/>
      <c r="CD33" s="85"/>
      <c r="CE33" s="85"/>
      <c r="CF33" s="26"/>
      <c r="CG33" s="29">
        <f>BM33*Z18</f>
        <v>0.35328</v>
      </c>
      <c r="CH33" s="29">
        <f>CG33</f>
        <v>0.35328</v>
      </c>
      <c r="CI33" s="80" t="s">
        <v>1216</v>
      </c>
      <c r="CJ33" s="29">
        <f>BM33*I18</f>
        <v>0.01728</v>
      </c>
      <c r="CK33" s="29">
        <f t="shared" si="21"/>
        <v>0.313686</v>
      </c>
      <c r="CL33" s="25"/>
      <c r="CM33" s="25"/>
      <c r="CN33" s="25">
        <f t="shared" si="17"/>
        <v>0.0070818</v>
      </c>
      <c r="CO33" s="25"/>
      <c r="CP33" s="29">
        <f>BM33*X18</f>
        <v>0.114816</v>
      </c>
      <c r="CQ33" s="29">
        <f t="shared" si="27"/>
        <v>1.270984</v>
      </c>
      <c r="CR33" s="77"/>
      <c r="CS33" s="97">
        <v>0</v>
      </c>
      <c r="CT33" s="16">
        <f t="shared" si="19"/>
        <v>7.1456</v>
      </c>
      <c r="CU33" s="49"/>
      <c r="CV33" s="23"/>
      <c r="CW33" s="23"/>
      <c r="CX33" s="95">
        <v>2010</v>
      </c>
      <c r="CY33" s="54">
        <v>4</v>
      </c>
      <c r="CZ33" s="54">
        <v>27</v>
      </c>
      <c r="DA33" s="54" t="s">
        <v>880</v>
      </c>
      <c r="DB33" s="96">
        <v>247</v>
      </c>
      <c r="DC33" s="54" t="s">
        <v>1168</v>
      </c>
      <c r="DD33" s="54"/>
      <c r="DE33" s="54" t="s">
        <v>1169</v>
      </c>
      <c r="DF33" s="109">
        <v>39.5</v>
      </c>
      <c r="DG33" s="110"/>
      <c r="DH33" s="107">
        <f t="shared" si="2"/>
        <v>0</v>
      </c>
      <c r="DI33" s="47" t="s">
        <v>1170</v>
      </c>
      <c r="DJ33" s="54" t="s">
        <v>1171</v>
      </c>
      <c r="DK33" s="54" t="s">
        <v>886</v>
      </c>
      <c r="DL33" s="54" t="s">
        <v>887</v>
      </c>
      <c r="DM33" s="54" t="s">
        <v>1172</v>
      </c>
      <c r="DN33" s="54" t="s">
        <v>889</v>
      </c>
      <c r="DO33" s="54" t="s">
        <v>1168</v>
      </c>
      <c r="DP33" s="115" t="s">
        <v>891</v>
      </c>
      <c r="DQ33" s="54" t="s">
        <v>892</v>
      </c>
      <c r="DR33" s="49"/>
    </row>
    <row r="34" customHeight="1" spans="1:122">
      <c r="A34" s="23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38">
        <v>31</v>
      </c>
      <c r="AE34" s="39" t="s">
        <v>871</v>
      </c>
      <c r="AF34" s="25" t="s">
        <v>902</v>
      </c>
      <c r="AG34" s="47" t="s">
        <v>1217</v>
      </c>
      <c r="AH34" s="18" t="s">
        <v>874</v>
      </c>
      <c r="AI34" s="29">
        <v>20</v>
      </c>
      <c r="AJ34" s="51">
        <v>43610</v>
      </c>
      <c r="AK34" s="49"/>
      <c r="AL34" s="50"/>
      <c r="AM34" s="50"/>
      <c r="AN34" s="38" t="s">
        <v>1218</v>
      </c>
      <c r="AO34" s="39" t="str">
        <f t="shared" si="4"/>
        <v>二道沟隧道出口</v>
      </c>
      <c r="AP34" s="25" t="str">
        <f t="shared" si="5"/>
        <v>初期支护</v>
      </c>
      <c r="AQ34" s="47" t="str">
        <f t="shared" si="6"/>
        <v>DK113+450.19～448.04上导初支
DK113+467.90～464.90左中导
DK113+473.53～471.73右下导</v>
      </c>
      <c r="AR34" s="18" t="str">
        <f t="shared" si="7"/>
        <v>C25</v>
      </c>
      <c r="AS34" s="29">
        <f t="shared" si="8"/>
        <v>20</v>
      </c>
      <c r="AT34" s="48">
        <f t="shared" si="9"/>
        <v>43610</v>
      </c>
      <c r="AU34" s="54">
        <v>28</v>
      </c>
      <c r="AV34" s="57">
        <f t="shared" si="22"/>
        <v>43638</v>
      </c>
      <c r="AW34" s="61">
        <v>2</v>
      </c>
      <c r="AX34" s="62">
        <v>48.7</v>
      </c>
      <c r="AY34" s="62">
        <v>48.6</v>
      </c>
      <c r="AZ34" s="62"/>
      <c r="BA34" s="62"/>
      <c r="BB34" s="62"/>
      <c r="BC34" s="62"/>
      <c r="BD34" s="54">
        <v>195</v>
      </c>
      <c r="BE34" s="54">
        <v>180</v>
      </c>
      <c r="BF34" s="54"/>
      <c r="BG34" s="49"/>
      <c r="BH34" s="23"/>
      <c r="BI34" s="74" t="s">
        <v>1219</v>
      </c>
      <c r="BJ34" s="75">
        <f t="shared" si="28"/>
        <v>43608</v>
      </c>
      <c r="BK34" s="18" t="str">
        <f t="shared" si="11"/>
        <v>C25</v>
      </c>
      <c r="BL34" s="25" t="str">
        <f t="shared" si="12"/>
        <v>初期支护</v>
      </c>
      <c r="BM34" s="29">
        <f t="shared" si="13"/>
        <v>17.6</v>
      </c>
      <c r="BN34" s="29" t="str">
        <f>E18</f>
        <v>HPB-C25-1002003</v>
      </c>
      <c r="BO34" s="29">
        <f>BM34*G18</f>
        <v>8.096</v>
      </c>
      <c r="BP34" s="29">
        <f t="shared" si="31"/>
        <v>42.78</v>
      </c>
      <c r="BQ34" s="25"/>
      <c r="BR34" s="29">
        <f>BM34*M18</f>
        <v>15.928</v>
      </c>
      <c r="BS34" s="29">
        <f t="shared" si="26"/>
        <v>234.4855</v>
      </c>
      <c r="BT34" s="26"/>
      <c r="BU34" s="25"/>
      <c r="BV34" s="25"/>
      <c r="BW34" s="25"/>
      <c r="BX34" s="82">
        <f>BM34*R18</f>
        <v>14.168</v>
      </c>
      <c r="BY34" s="82">
        <f t="shared" si="30"/>
        <v>118.818</v>
      </c>
      <c r="BZ34" s="77"/>
      <c r="CA34" s="25"/>
      <c r="CB34" s="25"/>
      <c r="CC34" s="26"/>
      <c r="CD34" s="85"/>
      <c r="CE34" s="85"/>
      <c r="CF34" s="26"/>
      <c r="CG34" s="29">
        <f>BM34*Z18</f>
        <v>0.32384</v>
      </c>
      <c r="CH34" s="29">
        <f t="shared" ref="CH34:CH58" si="32">CG34+CH33</f>
        <v>0.67712</v>
      </c>
      <c r="CI34" s="80" t="s">
        <v>1220</v>
      </c>
      <c r="CJ34" s="29">
        <f>BM34*I18</f>
        <v>0.01584</v>
      </c>
      <c r="CK34" s="29">
        <f t="shared" si="21"/>
        <v>0.329526</v>
      </c>
      <c r="CL34" s="25"/>
      <c r="CM34" s="25"/>
      <c r="CN34" s="25">
        <f t="shared" si="17"/>
        <v>0.0070818</v>
      </c>
      <c r="CO34" s="25"/>
      <c r="CP34" s="29">
        <f>BM34*X18</f>
        <v>0.105248</v>
      </c>
      <c r="CQ34" s="29">
        <f t="shared" si="27"/>
        <v>1.376232</v>
      </c>
      <c r="CR34" s="77"/>
      <c r="CS34" s="97">
        <v>0</v>
      </c>
      <c r="CT34" s="16">
        <f t="shared" si="19"/>
        <v>7.1456</v>
      </c>
      <c r="CU34" s="49"/>
      <c r="CV34" s="23"/>
      <c r="CW34" s="23"/>
      <c r="CX34" s="95">
        <v>2010</v>
      </c>
      <c r="CY34" s="54">
        <v>4</v>
      </c>
      <c r="CZ34" s="54">
        <v>28</v>
      </c>
      <c r="DA34" s="54" t="s">
        <v>880</v>
      </c>
      <c r="DB34" s="96">
        <v>248</v>
      </c>
      <c r="DC34" s="54" t="s">
        <v>985</v>
      </c>
      <c r="DD34" s="54" t="s">
        <v>1221</v>
      </c>
      <c r="DE34" s="54" t="s">
        <v>883</v>
      </c>
      <c r="DF34" s="109">
        <v>11.733</v>
      </c>
      <c r="DG34" s="110">
        <v>4780</v>
      </c>
      <c r="DH34" s="107">
        <f t="shared" si="2"/>
        <v>56083.74</v>
      </c>
      <c r="DI34" s="114" t="s">
        <v>961</v>
      </c>
      <c r="DJ34" s="54" t="s">
        <v>988</v>
      </c>
      <c r="DK34" s="54" t="s">
        <v>886</v>
      </c>
      <c r="DL34" s="54" t="s">
        <v>887</v>
      </c>
      <c r="DM34" s="54" t="s">
        <v>888</v>
      </c>
      <c r="DN34" s="54" t="s">
        <v>889</v>
      </c>
      <c r="DO34" s="54" t="s">
        <v>890</v>
      </c>
      <c r="DP34" s="115" t="s">
        <v>891</v>
      </c>
      <c r="DQ34" s="54" t="s">
        <v>892</v>
      </c>
      <c r="DR34" s="49" t="s">
        <v>1222</v>
      </c>
    </row>
    <row r="35" customHeight="1" spans="1:122">
      <c r="A35" s="23"/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38">
        <v>32</v>
      </c>
      <c r="AE35" s="39" t="s">
        <v>871</v>
      </c>
      <c r="AF35" s="25" t="s">
        <v>902</v>
      </c>
      <c r="AG35" s="47" t="s">
        <v>1223</v>
      </c>
      <c r="AH35" s="18" t="s">
        <v>874</v>
      </c>
      <c r="AI35" s="29">
        <v>17.5</v>
      </c>
      <c r="AJ35" s="51">
        <v>43611</v>
      </c>
      <c r="AK35" s="49"/>
      <c r="AL35" s="50"/>
      <c r="AM35" s="50"/>
      <c r="AN35" s="38" t="s">
        <v>1224</v>
      </c>
      <c r="AO35" s="39" t="str">
        <f t="shared" si="4"/>
        <v>二道沟隧道出口</v>
      </c>
      <c r="AP35" s="25" t="str">
        <f t="shared" si="5"/>
        <v>初期支护</v>
      </c>
      <c r="AQ35" s="47" t="str">
        <f t="shared" si="6"/>
        <v>DK113+448.04～446.54上导初支DK113+493.02～489.82仰拱初支</v>
      </c>
      <c r="AR35" s="18" t="str">
        <f t="shared" si="7"/>
        <v>C25</v>
      </c>
      <c r="AS35" s="29">
        <f t="shared" si="8"/>
        <v>17.5</v>
      </c>
      <c r="AT35" s="48">
        <f t="shared" si="9"/>
        <v>43611</v>
      </c>
      <c r="AU35" s="54">
        <v>28</v>
      </c>
      <c r="AV35" s="57">
        <f t="shared" si="22"/>
        <v>43639</v>
      </c>
      <c r="AW35" s="61">
        <v>3</v>
      </c>
      <c r="AX35" s="62">
        <v>36.6</v>
      </c>
      <c r="AY35" s="62">
        <v>39.6</v>
      </c>
      <c r="AZ35" s="62">
        <v>38.9</v>
      </c>
      <c r="BA35" s="62"/>
      <c r="BB35" s="62"/>
      <c r="BC35" s="62"/>
      <c r="BD35" s="54">
        <v>195</v>
      </c>
      <c r="BE35" s="54">
        <v>205</v>
      </c>
      <c r="BF35" s="54"/>
      <c r="BG35" s="49"/>
      <c r="BH35" s="23"/>
      <c r="BI35" s="74" t="s">
        <v>1225</v>
      </c>
      <c r="BJ35" s="75">
        <f t="shared" si="28"/>
        <v>43609</v>
      </c>
      <c r="BK35" s="18" t="str">
        <f t="shared" si="11"/>
        <v>C25</v>
      </c>
      <c r="BL35" s="25" t="str">
        <f t="shared" si="12"/>
        <v>初期支护</v>
      </c>
      <c r="BM35" s="29">
        <f t="shared" si="13"/>
        <v>16.8</v>
      </c>
      <c r="BN35" s="29" t="str">
        <f>E18</f>
        <v>HPB-C25-1002003</v>
      </c>
      <c r="BO35" s="29">
        <f>BM35*G18</f>
        <v>7.728</v>
      </c>
      <c r="BP35" s="29">
        <f t="shared" si="31"/>
        <v>50.508</v>
      </c>
      <c r="BQ35" s="25"/>
      <c r="BR35" s="29">
        <f>BM35*M18</f>
        <v>15.204</v>
      </c>
      <c r="BS35" s="29">
        <f>BR35</f>
        <v>15.204</v>
      </c>
      <c r="BT35" s="78" t="s">
        <v>1226</v>
      </c>
      <c r="BU35" s="25"/>
      <c r="BV35" s="25"/>
      <c r="BW35" s="25"/>
      <c r="BX35" s="82">
        <f>BM35*R18</f>
        <v>13.524</v>
      </c>
      <c r="BY35" s="82">
        <f t="shared" si="30"/>
        <v>132.342</v>
      </c>
      <c r="BZ35" s="25"/>
      <c r="CA35" s="25"/>
      <c r="CB35" s="25"/>
      <c r="CC35" s="26"/>
      <c r="CD35" s="85"/>
      <c r="CE35" s="85"/>
      <c r="CF35" s="26"/>
      <c r="CG35" s="29">
        <f>BM35*Z18</f>
        <v>0.30912</v>
      </c>
      <c r="CH35" s="29">
        <f t="shared" si="32"/>
        <v>0.98624</v>
      </c>
      <c r="CI35" s="80" t="s">
        <v>1227</v>
      </c>
      <c r="CJ35" s="29">
        <f>BM35*I18</f>
        <v>0.01512</v>
      </c>
      <c r="CK35" s="29">
        <f t="shared" si="21"/>
        <v>0.344646</v>
      </c>
      <c r="CL35" s="25"/>
      <c r="CM35" s="25"/>
      <c r="CN35" s="25">
        <f t="shared" si="17"/>
        <v>0.0070818</v>
      </c>
      <c r="CO35" s="25"/>
      <c r="CP35" s="29">
        <f>BM35*X18</f>
        <v>0.100464</v>
      </c>
      <c r="CQ35" s="29">
        <f t="shared" si="27"/>
        <v>1.476696</v>
      </c>
      <c r="CR35" s="77"/>
      <c r="CS35" s="97">
        <v>0</v>
      </c>
      <c r="CT35" s="16">
        <f t="shared" si="19"/>
        <v>7.1456</v>
      </c>
      <c r="CU35" s="49"/>
      <c r="CV35" s="23"/>
      <c r="CW35" s="23"/>
      <c r="CX35" s="95">
        <v>2010</v>
      </c>
      <c r="CY35" s="54">
        <v>4</v>
      </c>
      <c r="CZ35" s="54">
        <v>29</v>
      </c>
      <c r="DA35" s="54" t="s">
        <v>880</v>
      </c>
      <c r="DB35" s="96">
        <v>259</v>
      </c>
      <c r="DC35" s="54" t="s">
        <v>985</v>
      </c>
      <c r="DD35" s="54" t="s">
        <v>1162</v>
      </c>
      <c r="DE35" s="54" t="s">
        <v>883</v>
      </c>
      <c r="DF35" s="109">
        <v>20.119</v>
      </c>
      <c r="DG35" s="110">
        <v>4650</v>
      </c>
      <c r="DH35" s="107">
        <f t="shared" si="2"/>
        <v>93553.35</v>
      </c>
      <c r="DI35" s="114" t="s">
        <v>1228</v>
      </c>
      <c r="DJ35" s="54" t="s">
        <v>1229</v>
      </c>
      <c r="DK35" s="54" t="s">
        <v>886</v>
      </c>
      <c r="DL35" s="54" t="s">
        <v>887</v>
      </c>
      <c r="DM35" s="54" t="s">
        <v>888</v>
      </c>
      <c r="DN35" s="54" t="s">
        <v>889</v>
      </c>
      <c r="DO35" s="54" t="s">
        <v>890</v>
      </c>
      <c r="DP35" s="115" t="s">
        <v>891</v>
      </c>
      <c r="DQ35" s="54" t="s">
        <v>892</v>
      </c>
      <c r="DR35" s="49"/>
    </row>
    <row r="36" customHeight="1" spans="1:122">
      <c r="A36" s="23"/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38">
        <v>33</v>
      </c>
      <c r="AE36" s="39" t="s">
        <v>871</v>
      </c>
      <c r="AF36" s="25" t="s">
        <v>902</v>
      </c>
      <c r="AG36" s="47" t="s">
        <v>1230</v>
      </c>
      <c r="AH36" s="18" t="s">
        <v>874</v>
      </c>
      <c r="AI36" s="29">
        <v>57</v>
      </c>
      <c r="AJ36" s="51">
        <v>43612</v>
      </c>
      <c r="AK36" s="49"/>
      <c r="AL36" s="50"/>
      <c r="AM36" s="50"/>
      <c r="AN36" s="38" t="s">
        <v>1231</v>
      </c>
      <c r="AO36" s="39" t="str">
        <f t="shared" si="4"/>
        <v>二道沟隧道出口</v>
      </c>
      <c r="AP36" s="25" t="str">
        <f t="shared" si="5"/>
        <v>初期支护</v>
      </c>
      <c r="AQ36" s="47" t="str">
        <f t="shared" si="6"/>
        <v>DK113+464.87～463.07右中导初支DK113+464.90～461.90左中导初支DK113+489.82～486.82仰拱初支</v>
      </c>
      <c r="AR36" s="18" t="str">
        <f t="shared" si="7"/>
        <v>C25</v>
      </c>
      <c r="AS36" s="29">
        <f t="shared" si="8"/>
        <v>57</v>
      </c>
      <c r="AT36" s="48">
        <f t="shared" si="9"/>
        <v>43612</v>
      </c>
      <c r="AU36" s="54">
        <v>28</v>
      </c>
      <c r="AV36" s="57">
        <f t="shared" si="22"/>
        <v>43640</v>
      </c>
      <c r="AW36" s="61">
        <v>2</v>
      </c>
      <c r="AX36" s="62">
        <v>50.7</v>
      </c>
      <c r="AY36" s="62">
        <v>51.5</v>
      </c>
      <c r="AZ36" s="62"/>
      <c r="BA36" s="62"/>
      <c r="BB36" s="62"/>
      <c r="BC36" s="62"/>
      <c r="BD36" s="54">
        <v>185</v>
      </c>
      <c r="BE36" s="54">
        <v>195</v>
      </c>
      <c r="BF36" s="54"/>
      <c r="BG36" s="49"/>
      <c r="BH36" s="23"/>
      <c r="BI36" s="74" t="s">
        <v>1232</v>
      </c>
      <c r="BJ36" s="75">
        <f t="shared" si="28"/>
        <v>43610</v>
      </c>
      <c r="BK36" s="18" t="str">
        <f t="shared" si="11"/>
        <v>C25</v>
      </c>
      <c r="BL36" s="25" t="str">
        <f t="shared" si="12"/>
        <v>初期支护</v>
      </c>
      <c r="BM36" s="29">
        <f t="shared" si="13"/>
        <v>20</v>
      </c>
      <c r="BN36" s="29" t="str">
        <f>E18</f>
        <v>HPB-C25-1002003</v>
      </c>
      <c r="BO36" s="29">
        <f>BM36*G18</f>
        <v>9.2</v>
      </c>
      <c r="BP36" s="29">
        <f t="shared" si="31"/>
        <v>59.708</v>
      </c>
      <c r="BQ36" s="25"/>
      <c r="BR36" s="29">
        <f>BM36*M18</f>
        <v>18.1</v>
      </c>
      <c r="BS36" s="29">
        <f t="shared" ref="BS36:BS45" si="33">BS35+BR36</f>
        <v>33.304</v>
      </c>
      <c r="BT36" s="78" t="s">
        <v>1233</v>
      </c>
      <c r="BU36" s="25"/>
      <c r="BV36" s="25"/>
      <c r="BW36" s="25"/>
      <c r="BX36" s="82">
        <f>BM36*R18</f>
        <v>16.1</v>
      </c>
      <c r="BY36" s="82">
        <f t="shared" si="30"/>
        <v>148.442</v>
      </c>
      <c r="BZ36" s="25"/>
      <c r="CA36" s="25"/>
      <c r="CB36" s="25"/>
      <c r="CC36" s="26"/>
      <c r="CD36" s="85"/>
      <c r="CE36" s="85"/>
      <c r="CF36" s="26"/>
      <c r="CG36" s="29">
        <f>BM36*Z18</f>
        <v>0.368</v>
      </c>
      <c r="CH36" s="29">
        <f t="shared" si="32"/>
        <v>1.35424</v>
      </c>
      <c r="CI36" s="80">
        <v>100502</v>
      </c>
      <c r="CJ36" s="29">
        <f>BM36*I18</f>
        <v>0.018</v>
      </c>
      <c r="CK36" s="29">
        <f t="shared" si="21"/>
        <v>0.362646</v>
      </c>
      <c r="CL36" s="25"/>
      <c r="CM36" s="25"/>
      <c r="CN36" s="25">
        <f t="shared" si="17"/>
        <v>0.0070818</v>
      </c>
      <c r="CO36" s="25"/>
      <c r="CP36" s="29">
        <f>BM36*X18</f>
        <v>0.1196</v>
      </c>
      <c r="CQ36" s="29">
        <f t="shared" si="27"/>
        <v>1.596296</v>
      </c>
      <c r="CR36" s="77"/>
      <c r="CS36" s="97">
        <v>0</v>
      </c>
      <c r="CT36" s="16">
        <f t="shared" si="19"/>
        <v>7.1456</v>
      </c>
      <c r="CU36" s="49"/>
      <c r="CV36" s="23"/>
      <c r="CW36" s="23"/>
      <c r="CX36" s="95">
        <v>2010</v>
      </c>
      <c r="CY36" s="54">
        <v>4</v>
      </c>
      <c r="CZ36" s="54">
        <v>29</v>
      </c>
      <c r="DA36" s="54" t="s">
        <v>880</v>
      </c>
      <c r="DB36" s="96">
        <v>260</v>
      </c>
      <c r="DC36" s="54" t="s">
        <v>1177</v>
      </c>
      <c r="DD36" s="16" t="s">
        <v>1178</v>
      </c>
      <c r="DE36" s="54" t="s">
        <v>1169</v>
      </c>
      <c r="DF36" s="109">
        <v>15</v>
      </c>
      <c r="DG36" s="110"/>
      <c r="DH36" s="107">
        <f t="shared" si="2"/>
        <v>0</v>
      </c>
      <c r="DI36" s="114" t="s">
        <v>1179</v>
      </c>
      <c r="DJ36" s="54" t="s">
        <v>1204</v>
      </c>
      <c r="DK36" s="54" t="s">
        <v>886</v>
      </c>
      <c r="DL36" s="54" t="s">
        <v>887</v>
      </c>
      <c r="DM36" s="54" t="s">
        <v>1172</v>
      </c>
      <c r="DN36" s="54" t="s">
        <v>889</v>
      </c>
      <c r="DO36" s="54" t="s">
        <v>1177</v>
      </c>
      <c r="DP36" s="115" t="s">
        <v>891</v>
      </c>
      <c r="DQ36" s="54" t="s">
        <v>892</v>
      </c>
      <c r="DR36" s="49"/>
    </row>
    <row r="37" customHeight="1" spans="1:122">
      <c r="A37" s="23"/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38">
        <v>34</v>
      </c>
      <c r="AE37" s="39" t="s">
        <v>871</v>
      </c>
      <c r="AF37" s="25" t="s">
        <v>902</v>
      </c>
      <c r="AG37" s="47" t="s">
        <v>1234</v>
      </c>
      <c r="AH37" s="18" t="s">
        <v>874</v>
      </c>
      <c r="AI37" s="29">
        <v>50</v>
      </c>
      <c r="AJ37" s="51">
        <v>43613</v>
      </c>
      <c r="AK37" s="49"/>
      <c r="AL37" s="50"/>
      <c r="AM37" s="50"/>
      <c r="AN37" s="38" t="s">
        <v>1235</v>
      </c>
      <c r="AO37" s="39" t="str">
        <f t="shared" si="4"/>
        <v>二道沟隧道出口</v>
      </c>
      <c r="AP37" s="25" t="str">
        <f t="shared" si="5"/>
        <v>初期支护</v>
      </c>
      <c r="AQ37" s="47" t="str">
        <f t="shared" si="6"/>
        <v>DK113+446.54～445.04上导初支DK113+461.90～459.16左中导初支DK113+471.73～468.23右下导初支DK113+475.39～471.79左下导初支</v>
      </c>
      <c r="AR37" s="18" t="str">
        <f t="shared" si="7"/>
        <v>C25</v>
      </c>
      <c r="AS37" s="29">
        <f t="shared" si="8"/>
        <v>50</v>
      </c>
      <c r="AT37" s="48">
        <f t="shared" si="9"/>
        <v>43613</v>
      </c>
      <c r="AU37" s="54">
        <v>28</v>
      </c>
      <c r="AV37" s="57">
        <f t="shared" si="22"/>
        <v>43641</v>
      </c>
      <c r="AW37" s="61">
        <v>2</v>
      </c>
      <c r="AX37" s="62">
        <v>49.1</v>
      </c>
      <c r="AY37" s="62">
        <v>48.6</v>
      </c>
      <c r="AZ37" s="62"/>
      <c r="BA37" s="62"/>
      <c r="BB37" s="62"/>
      <c r="BC37" s="62"/>
      <c r="BD37" s="54">
        <v>190</v>
      </c>
      <c r="BE37" s="54">
        <v>190</v>
      </c>
      <c r="BF37" s="54"/>
      <c r="BG37" s="49"/>
      <c r="BH37" s="23"/>
      <c r="BI37" s="74" t="s">
        <v>1236</v>
      </c>
      <c r="BJ37" s="75">
        <f t="shared" si="28"/>
        <v>43611</v>
      </c>
      <c r="BK37" s="18" t="str">
        <f t="shared" si="11"/>
        <v>C25</v>
      </c>
      <c r="BL37" s="25" t="str">
        <f t="shared" si="12"/>
        <v>初期支护</v>
      </c>
      <c r="BM37" s="29">
        <f t="shared" si="13"/>
        <v>17.5</v>
      </c>
      <c r="BN37" s="29" t="str">
        <f>E18</f>
        <v>HPB-C25-1002003</v>
      </c>
      <c r="BO37" s="29">
        <f>BM37*G18</f>
        <v>8.05</v>
      </c>
      <c r="BP37" s="29">
        <f t="shared" si="31"/>
        <v>67.758</v>
      </c>
      <c r="BQ37" s="25"/>
      <c r="BR37" s="29">
        <f>BM37*M18</f>
        <v>15.8375</v>
      </c>
      <c r="BS37" s="29">
        <f t="shared" si="33"/>
        <v>49.1415</v>
      </c>
      <c r="BT37" s="78" t="s">
        <v>1237</v>
      </c>
      <c r="BU37" s="25"/>
      <c r="BV37" s="25">
        <f>88.03+96.45</f>
        <v>184.48</v>
      </c>
      <c r="BW37" s="25"/>
      <c r="BX37" s="82">
        <f>BM37*R18</f>
        <v>14.0875</v>
      </c>
      <c r="BY37" s="82">
        <f t="shared" si="30"/>
        <v>162.5295</v>
      </c>
      <c r="BZ37" s="25"/>
      <c r="CA37" s="25"/>
      <c r="CB37" s="25"/>
      <c r="CC37" s="26"/>
      <c r="CD37" s="85"/>
      <c r="CE37" s="85"/>
      <c r="CF37" s="26"/>
      <c r="CG37" s="29">
        <f>BM37*Z18</f>
        <v>0.322</v>
      </c>
      <c r="CH37" s="29">
        <f t="shared" si="32"/>
        <v>1.67624</v>
      </c>
      <c r="CI37" s="80"/>
      <c r="CJ37" s="29">
        <f>BM37*I18</f>
        <v>0.01575</v>
      </c>
      <c r="CK37" s="29">
        <f t="shared" si="21"/>
        <v>0.378396</v>
      </c>
      <c r="CL37" s="25"/>
      <c r="CM37" s="25"/>
      <c r="CN37" s="25">
        <f t="shared" si="17"/>
        <v>0.0070818</v>
      </c>
      <c r="CO37" s="25"/>
      <c r="CP37" s="29">
        <f>BM37*X18</f>
        <v>0.10465</v>
      </c>
      <c r="CQ37" s="29">
        <f t="shared" si="27"/>
        <v>1.700946</v>
      </c>
      <c r="CR37" s="77"/>
      <c r="CS37" s="97">
        <v>0</v>
      </c>
      <c r="CT37" s="16">
        <f t="shared" si="19"/>
        <v>7.1456</v>
      </c>
      <c r="CU37" s="49"/>
      <c r="CV37" s="23"/>
      <c r="CW37" s="23"/>
      <c r="CX37" s="95">
        <v>2010</v>
      </c>
      <c r="CY37" s="54">
        <v>4</v>
      </c>
      <c r="CZ37" s="54">
        <v>29</v>
      </c>
      <c r="DA37" s="54" t="s">
        <v>880</v>
      </c>
      <c r="DB37" s="96">
        <v>261</v>
      </c>
      <c r="DC37" s="54" t="s">
        <v>1168</v>
      </c>
      <c r="DD37" s="16"/>
      <c r="DE37" s="54" t="s">
        <v>1169</v>
      </c>
      <c r="DF37" s="109">
        <v>62</v>
      </c>
      <c r="DG37" s="110"/>
      <c r="DH37" s="107">
        <f t="shared" si="2"/>
        <v>0</v>
      </c>
      <c r="DI37" s="47" t="s">
        <v>1170</v>
      </c>
      <c r="DJ37" s="54" t="s">
        <v>1171</v>
      </c>
      <c r="DK37" s="54" t="s">
        <v>886</v>
      </c>
      <c r="DL37" s="54" t="s">
        <v>887</v>
      </c>
      <c r="DM37" s="54" t="s">
        <v>1172</v>
      </c>
      <c r="DN37" s="54" t="s">
        <v>889</v>
      </c>
      <c r="DO37" s="54" t="s">
        <v>1168</v>
      </c>
      <c r="DP37" s="115" t="s">
        <v>891</v>
      </c>
      <c r="DQ37" s="54" t="s">
        <v>892</v>
      </c>
      <c r="DR37" s="49"/>
    </row>
    <row r="38" customHeight="1" spans="1:122">
      <c r="A38" s="23"/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38">
        <v>35</v>
      </c>
      <c r="AE38" s="39" t="s">
        <v>871</v>
      </c>
      <c r="AF38" s="25" t="s">
        <v>902</v>
      </c>
      <c r="AG38" s="54" t="s">
        <v>1238</v>
      </c>
      <c r="AH38" s="18" t="s">
        <v>874</v>
      </c>
      <c r="AI38" s="29">
        <v>28</v>
      </c>
      <c r="AJ38" s="51">
        <v>43614</v>
      </c>
      <c r="AK38" s="49"/>
      <c r="AL38" s="50"/>
      <c r="AM38" s="50"/>
      <c r="AN38" s="38" t="s">
        <v>1239</v>
      </c>
      <c r="AO38" s="39" t="str">
        <f t="shared" ref="AO38:AO69" si="34">AE38</f>
        <v>二道沟隧道出口</v>
      </c>
      <c r="AP38" s="25" t="str">
        <f t="shared" ref="AP38:AP69" si="35">AF38</f>
        <v>初期支护</v>
      </c>
      <c r="AQ38" s="47" t="str">
        <f t="shared" ref="AQ38:AQ69" si="36">AG38</f>
        <v>3#-0</v>
      </c>
      <c r="AR38" s="18" t="str">
        <f t="shared" ref="AR38:AR69" si="37">AH38</f>
        <v>C25</v>
      </c>
      <c r="AS38" s="29">
        <f t="shared" ref="AS38:AS69" si="38">AI38</f>
        <v>28</v>
      </c>
      <c r="AT38" s="48">
        <f t="shared" ref="AT38:AT69" si="39">AJ38</f>
        <v>43614</v>
      </c>
      <c r="AU38" s="54">
        <v>28</v>
      </c>
      <c r="AV38" s="57">
        <f t="shared" si="22"/>
        <v>43642</v>
      </c>
      <c r="AW38" s="61">
        <v>3</v>
      </c>
      <c r="AX38" s="62">
        <v>37.7</v>
      </c>
      <c r="AY38" s="62">
        <v>40.2</v>
      </c>
      <c r="AZ38" s="62">
        <v>37</v>
      </c>
      <c r="BA38" s="62"/>
      <c r="BB38" s="62"/>
      <c r="BC38" s="62"/>
      <c r="BD38" s="54">
        <v>195</v>
      </c>
      <c r="BE38" s="54">
        <v>200</v>
      </c>
      <c r="BF38" s="54"/>
      <c r="BG38" s="49"/>
      <c r="BH38" s="23"/>
      <c r="BI38" s="74" t="s">
        <v>1240</v>
      </c>
      <c r="BJ38" s="75">
        <f t="shared" si="28"/>
        <v>43612</v>
      </c>
      <c r="BK38" s="18" t="str">
        <f t="shared" si="11"/>
        <v>C25</v>
      </c>
      <c r="BL38" s="25" t="str">
        <f t="shared" si="12"/>
        <v>初期支护</v>
      </c>
      <c r="BM38" s="29">
        <f t="shared" si="13"/>
        <v>57</v>
      </c>
      <c r="BN38" s="29" t="str">
        <f>E18</f>
        <v>HPB-C25-1002003</v>
      </c>
      <c r="BO38" s="29">
        <f>BM38*G18</f>
        <v>26.22</v>
      </c>
      <c r="BP38" s="29">
        <f t="shared" si="31"/>
        <v>93.978</v>
      </c>
      <c r="BQ38" s="25"/>
      <c r="BR38" s="29">
        <f>BM38*M18</f>
        <v>51.585</v>
      </c>
      <c r="BS38" s="29">
        <f t="shared" si="33"/>
        <v>100.7265</v>
      </c>
      <c r="BT38" s="78" t="s">
        <v>1203</v>
      </c>
      <c r="BU38" s="25"/>
      <c r="BV38" s="25"/>
      <c r="BW38" s="25"/>
      <c r="BX38" s="82">
        <f>BM38*R18</f>
        <v>45.885</v>
      </c>
      <c r="BY38" s="82">
        <f t="shared" si="30"/>
        <v>208.4145</v>
      </c>
      <c r="BZ38" s="25"/>
      <c r="CA38" s="25"/>
      <c r="CB38" s="25"/>
      <c r="CC38" s="26"/>
      <c r="CD38" s="85"/>
      <c r="CE38" s="85"/>
      <c r="CF38" s="26"/>
      <c r="CG38" s="29">
        <f>BM38*Z18</f>
        <v>1.0488</v>
      </c>
      <c r="CH38" s="29">
        <f t="shared" si="32"/>
        <v>2.72504</v>
      </c>
      <c r="CI38" s="80"/>
      <c r="CJ38" s="29">
        <f>BM38*I18</f>
        <v>0.0513</v>
      </c>
      <c r="CK38" s="29">
        <f t="shared" si="21"/>
        <v>0.429696</v>
      </c>
      <c r="CL38" s="25"/>
      <c r="CM38" s="25"/>
      <c r="CN38" s="25">
        <f t="shared" si="17"/>
        <v>0.0070818</v>
      </c>
      <c r="CO38" s="25"/>
      <c r="CP38" s="29">
        <f>BM38*X18</f>
        <v>0.34086</v>
      </c>
      <c r="CQ38" s="29">
        <f t="shared" si="27"/>
        <v>2.041806</v>
      </c>
      <c r="CR38" s="77"/>
      <c r="CS38" s="97">
        <v>0</v>
      </c>
      <c r="CT38" s="16">
        <f t="shared" si="19"/>
        <v>7.1456</v>
      </c>
      <c r="CU38" s="49"/>
      <c r="CV38" s="23"/>
      <c r="CW38" s="23"/>
      <c r="CX38" s="95">
        <v>2010</v>
      </c>
      <c r="CY38" s="54">
        <v>4</v>
      </c>
      <c r="CZ38" s="54">
        <v>29</v>
      </c>
      <c r="DA38" s="54" t="s">
        <v>880</v>
      </c>
      <c r="DB38" s="96">
        <v>264</v>
      </c>
      <c r="DC38" s="54" t="s">
        <v>813</v>
      </c>
      <c r="DD38" s="108" t="s">
        <v>1241</v>
      </c>
      <c r="DE38" s="54" t="s">
        <v>883</v>
      </c>
      <c r="DF38" s="109">
        <v>77.82</v>
      </c>
      <c r="DG38" s="106">
        <v>175</v>
      </c>
      <c r="DH38" s="107">
        <f t="shared" si="2"/>
        <v>13618.5</v>
      </c>
      <c r="DI38" s="116"/>
      <c r="DJ38" s="54" t="s">
        <v>1242</v>
      </c>
      <c r="DK38" s="54" t="s">
        <v>886</v>
      </c>
      <c r="DL38" s="54" t="s">
        <v>962</v>
      </c>
      <c r="DM38" s="54" t="s">
        <v>928</v>
      </c>
      <c r="DN38" s="54" t="s">
        <v>889</v>
      </c>
      <c r="DO38" s="54" t="s">
        <v>813</v>
      </c>
      <c r="DP38" s="115" t="s">
        <v>891</v>
      </c>
      <c r="DQ38" s="54" t="s">
        <v>892</v>
      </c>
      <c r="DR38" s="49" t="s">
        <v>1243</v>
      </c>
    </row>
    <row r="39" customHeight="1" spans="1:122">
      <c r="A39" s="23"/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38">
        <v>36</v>
      </c>
      <c r="AE39" s="39" t="s">
        <v>871</v>
      </c>
      <c r="AF39" s="25" t="s">
        <v>902</v>
      </c>
      <c r="AG39" s="54" t="s">
        <v>1244</v>
      </c>
      <c r="AH39" s="18" t="s">
        <v>874</v>
      </c>
      <c r="AI39" s="29">
        <v>20</v>
      </c>
      <c r="AJ39" s="51">
        <v>43615</v>
      </c>
      <c r="AK39" s="49"/>
      <c r="AL39" s="50"/>
      <c r="AM39" s="50"/>
      <c r="AN39" s="38" t="s">
        <v>1245</v>
      </c>
      <c r="AO39" s="39" t="str">
        <f t="shared" si="34"/>
        <v>二道沟隧道出口</v>
      </c>
      <c r="AP39" s="25" t="str">
        <f t="shared" si="35"/>
        <v>初期支护</v>
      </c>
      <c r="AQ39" s="47" t="str">
        <f t="shared" si="36"/>
        <v>69#右幅第一节</v>
      </c>
      <c r="AR39" s="18" t="str">
        <f t="shared" si="37"/>
        <v>C25</v>
      </c>
      <c r="AS39" s="29">
        <f t="shared" si="38"/>
        <v>20</v>
      </c>
      <c r="AT39" s="48">
        <f t="shared" si="39"/>
        <v>43615</v>
      </c>
      <c r="AU39" s="54">
        <v>28</v>
      </c>
      <c r="AV39" s="57">
        <f t="shared" si="22"/>
        <v>43643</v>
      </c>
      <c r="AW39" s="61">
        <v>2</v>
      </c>
      <c r="AX39" s="62">
        <v>47.9</v>
      </c>
      <c r="AY39" s="62">
        <v>47.8</v>
      </c>
      <c r="AZ39" s="62"/>
      <c r="BA39" s="62"/>
      <c r="BB39" s="62"/>
      <c r="BC39" s="62"/>
      <c r="BD39" s="54">
        <v>195</v>
      </c>
      <c r="BE39" s="54">
        <v>190</v>
      </c>
      <c r="BF39" s="54"/>
      <c r="BG39" s="49"/>
      <c r="BH39" s="23"/>
      <c r="BI39" s="74" t="s">
        <v>1246</v>
      </c>
      <c r="BJ39" s="75">
        <f t="shared" si="28"/>
        <v>43613</v>
      </c>
      <c r="BK39" s="18" t="str">
        <f t="shared" ref="BK39:BK70" si="40">AR37</f>
        <v>C25</v>
      </c>
      <c r="BL39" s="25" t="str">
        <f t="shared" ref="BL39:BL70" si="41">AP37</f>
        <v>初期支护</v>
      </c>
      <c r="BM39" s="29">
        <f t="shared" ref="BM39:BM70" si="42">AS37</f>
        <v>50</v>
      </c>
      <c r="BN39" s="29" t="str">
        <f>E18</f>
        <v>HPB-C25-1002003</v>
      </c>
      <c r="BO39" s="29">
        <f>BM39*G18</f>
        <v>23</v>
      </c>
      <c r="BP39" s="29">
        <f>BO39</f>
        <v>23</v>
      </c>
      <c r="BQ39" s="77" t="s">
        <v>1247</v>
      </c>
      <c r="BR39" s="29">
        <f>BM39*M18</f>
        <v>45.25</v>
      </c>
      <c r="BS39" s="29">
        <f t="shared" si="33"/>
        <v>145.9765</v>
      </c>
      <c r="BT39" s="78"/>
      <c r="BU39" s="25"/>
      <c r="BV39" s="25"/>
      <c r="BW39" s="25"/>
      <c r="BX39" s="82">
        <f>BM39*R18</f>
        <v>40.25</v>
      </c>
      <c r="BY39" s="82">
        <f t="shared" si="30"/>
        <v>248.6645</v>
      </c>
      <c r="BZ39" s="77"/>
      <c r="CA39" s="25"/>
      <c r="CB39" s="25"/>
      <c r="CC39" s="26"/>
      <c r="CD39" s="85"/>
      <c r="CE39" s="85"/>
      <c r="CF39" s="26"/>
      <c r="CG39" s="29">
        <f>BM39*Z18</f>
        <v>0.92</v>
      </c>
      <c r="CH39" s="29">
        <f t="shared" si="32"/>
        <v>3.64504</v>
      </c>
      <c r="CI39" s="80"/>
      <c r="CJ39" s="29">
        <f>BM39*I18</f>
        <v>0.045</v>
      </c>
      <c r="CK39" s="29">
        <f t="shared" si="21"/>
        <v>0.474696</v>
      </c>
      <c r="CL39" s="25"/>
      <c r="CM39" s="25"/>
      <c r="CN39" s="25">
        <f t="shared" si="17"/>
        <v>0.0070818</v>
      </c>
      <c r="CO39" s="25"/>
      <c r="CP39" s="29">
        <f>BM39*X18</f>
        <v>0.299</v>
      </c>
      <c r="CQ39" s="29">
        <f t="shared" si="27"/>
        <v>2.340806</v>
      </c>
      <c r="CR39" s="77"/>
      <c r="CS39" s="97">
        <v>0</v>
      </c>
      <c r="CT39" s="16">
        <f t="shared" si="19"/>
        <v>7.1456</v>
      </c>
      <c r="CU39" s="49"/>
      <c r="CV39" s="23"/>
      <c r="CW39" s="23"/>
      <c r="CX39" s="95">
        <v>2010</v>
      </c>
      <c r="CY39" s="54">
        <v>4</v>
      </c>
      <c r="CZ39" s="54">
        <v>29</v>
      </c>
      <c r="DA39" s="54" t="s">
        <v>880</v>
      </c>
      <c r="DB39" s="96">
        <v>265</v>
      </c>
      <c r="DC39" s="54" t="s">
        <v>818</v>
      </c>
      <c r="DD39" s="16" t="s">
        <v>1248</v>
      </c>
      <c r="DE39" s="54" t="s">
        <v>883</v>
      </c>
      <c r="DF39" s="109">
        <v>3</v>
      </c>
      <c r="DG39" s="110"/>
      <c r="DH39" s="107">
        <f t="shared" si="2"/>
        <v>0</v>
      </c>
      <c r="DI39" s="116"/>
      <c r="DJ39" s="54" t="s">
        <v>913</v>
      </c>
      <c r="DK39" s="54" t="s">
        <v>886</v>
      </c>
      <c r="DL39" s="54" t="s">
        <v>887</v>
      </c>
      <c r="DM39" s="54" t="s">
        <v>928</v>
      </c>
      <c r="DN39" s="54" t="s">
        <v>889</v>
      </c>
      <c r="DO39" s="54" t="s">
        <v>1190</v>
      </c>
      <c r="DP39" s="115" t="s">
        <v>891</v>
      </c>
      <c r="DQ39" s="54" t="s">
        <v>892</v>
      </c>
      <c r="DR39" s="49"/>
    </row>
    <row r="40" customHeight="1" spans="1:122">
      <c r="A40" s="23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38">
        <v>37</v>
      </c>
      <c r="AE40" s="39" t="s">
        <v>871</v>
      </c>
      <c r="AF40" s="25" t="s">
        <v>902</v>
      </c>
      <c r="AG40" s="54" t="s">
        <v>1249</v>
      </c>
      <c r="AH40" s="18" t="s">
        <v>874</v>
      </c>
      <c r="AI40" s="29">
        <v>21</v>
      </c>
      <c r="AJ40" s="51">
        <v>43616</v>
      </c>
      <c r="AK40" s="49"/>
      <c r="AL40" s="50"/>
      <c r="AM40" s="50"/>
      <c r="AN40" s="38" t="s">
        <v>1250</v>
      </c>
      <c r="AO40" s="39" t="str">
        <f t="shared" si="34"/>
        <v>二道沟隧道出口</v>
      </c>
      <c r="AP40" s="25" t="str">
        <f t="shared" si="35"/>
        <v>初期支护</v>
      </c>
      <c r="AQ40" s="47" t="str">
        <f t="shared" si="36"/>
        <v>60#右幅3、右幅4</v>
      </c>
      <c r="AR40" s="18" t="str">
        <f t="shared" si="37"/>
        <v>C25</v>
      </c>
      <c r="AS40" s="29">
        <f t="shared" si="38"/>
        <v>21</v>
      </c>
      <c r="AT40" s="48">
        <f t="shared" si="39"/>
        <v>43616</v>
      </c>
      <c r="AU40" s="54">
        <v>28</v>
      </c>
      <c r="AV40" s="57">
        <f t="shared" si="22"/>
        <v>43644</v>
      </c>
      <c r="AW40" s="61">
        <v>2</v>
      </c>
      <c r="AX40" s="62">
        <v>47.7</v>
      </c>
      <c r="AY40" s="62">
        <v>49.6</v>
      </c>
      <c r="AZ40" s="62"/>
      <c r="BA40" s="62"/>
      <c r="BB40" s="62"/>
      <c r="BC40" s="62"/>
      <c r="BD40" s="54">
        <v>190</v>
      </c>
      <c r="BE40" s="54">
        <v>195</v>
      </c>
      <c r="BF40" s="54"/>
      <c r="BG40" s="49"/>
      <c r="BH40" s="23"/>
      <c r="BI40" s="74" t="s">
        <v>1251</v>
      </c>
      <c r="BJ40" s="75">
        <f t="shared" si="28"/>
        <v>43614</v>
      </c>
      <c r="BK40" s="18" t="str">
        <f t="shared" si="40"/>
        <v>C25</v>
      </c>
      <c r="BL40" s="25" t="str">
        <f t="shared" si="41"/>
        <v>初期支护</v>
      </c>
      <c r="BM40" s="29">
        <f t="shared" si="42"/>
        <v>28</v>
      </c>
      <c r="BN40" s="29" t="str">
        <f>E18</f>
        <v>HPB-C25-1002003</v>
      </c>
      <c r="BO40" s="29">
        <f>BM40*G18</f>
        <v>12.88</v>
      </c>
      <c r="BP40" s="29">
        <f t="shared" ref="BP40:BP45" si="43">BP39+BO40</f>
        <v>35.88</v>
      </c>
      <c r="BQ40" s="77" t="s">
        <v>1252</v>
      </c>
      <c r="BR40" s="29">
        <f>BM40*M18</f>
        <v>25.34</v>
      </c>
      <c r="BS40" s="29">
        <f t="shared" si="33"/>
        <v>171.3165</v>
      </c>
      <c r="BT40" s="78"/>
      <c r="BU40" s="25"/>
      <c r="BV40" s="25"/>
      <c r="BW40" s="25"/>
      <c r="BX40" s="82">
        <f>BM40*R18</f>
        <v>22.54</v>
      </c>
      <c r="BY40" s="82">
        <f t="shared" si="30"/>
        <v>271.2045</v>
      </c>
      <c r="BZ40" s="77"/>
      <c r="CA40" s="25"/>
      <c r="CB40" s="25"/>
      <c r="CC40" s="26"/>
      <c r="CD40" s="85"/>
      <c r="CE40" s="85"/>
      <c r="CF40" s="26"/>
      <c r="CG40" s="29">
        <f>BM40*Z18</f>
        <v>0.5152</v>
      </c>
      <c r="CH40" s="29">
        <f t="shared" si="32"/>
        <v>4.16024</v>
      </c>
      <c r="CI40" s="80"/>
      <c r="CJ40" s="29">
        <f>BM40*I18</f>
        <v>0.0252</v>
      </c>
      <c r="CK40" s="29">
        <f t="shared" si="21"/>
        <v>0.499896</v>
      </c>
      <c r="CL40" s="25"/>
      <c r="CM40" s="25"/>
      <c r="CN40" s="25">
        <f t="shared" si="17"/>
        <v>0.0070818</v>
      </c>
      <c r="CO40" s="25"/>
      <c r="CP40" s="29">
        <f>BM40*X18</f>
        <v>0.16744</v>
      </c>
      <c r="CQ40" s="29">
        <f t="shared" si="27"/>
        <v>2.508246</v>
      </c>
      <c r="CR40" s="77"/>
      <c r="CS40" s="97">
        <v>0</v>
      </c>
      <c r="CT40" s="16">
        <f t="shared" si="19"/>
        <v>7.1456</v>
      </c>
      <c r="CU40" s="49"/>
      <c r="CV40" s="23"/>
      <c r="CW40" s="23"/>
      <c r="CX40" s="95">
        <v>2010</v>
      </c>
      <c r="CY40" s="54">
        <v>4</v>
      </c>
      <c r="CZ40" s="54">
        <v>29</v>
      </c>
      <c r="DA40" s="54" t="s">
        <v>880</v>
      </c>
      <c r="DB40" s="96">
        <v>266</v>
      </c>
      <c r="DC40" s="54" t="s">
        <v>1177</v>
      </c>
      <c r="DD40" s="16" t="s">
        <v>1178</v>
      </c>
      <c r="DE40" s="54" t="s">
        <v>1169</v>
      </c>
      <c r="DF40" s="109">
        <v>15</v>
      </c>
      <c r="DG40" s="110"/>
      <c r="DH40" s="107">
        <f t="shared" si="2"/>
        <v>0</v>
      </c>
      <c r="DI40" s="114" t="s">
        <v>1179</v>
      </c>
      <c r="DJ40" s="54" t="s">
        <v>1204</v>
      </c>
      <c r="DK40" s="54" t="s">
        <v>886</v>
      </c>
      <c r="DL40" s="54" t="s">
        <v>887</v>
      </c>
      <c r="DM40" s="54" t="s">
        <v>1172</v>
      </c>
      <c r="DN40" s="54" t="s">
        <v>889</v>
      </c>
      <c r="DO40" s="54" t="s">
        <v>1177</v>
      </c>
      <c r="DP40" s="115" t="s">
        <v>891</v>
      </c>
      <c r="DQ40" s="54" t="s">
        <v>892</v>
      </c>
      <c r="DR40" s="49"/>
    </row>
    <row r="41" customHeight="1" spans="1:122">
      <c r="A41" s="23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38">
        <v>38</v>
      </c>
      <c r="AE41" s="39" t="s">
        <v>871</v>
      </c>
      <c r="AF41" s="25" t="s">
        <v>902</v>
      </c>
      <c r="AG41" s="54" t="s">
        <v>1253</v>
      </c>
      <c r="AH41" s="18" t="s">
        <v>874</v>
      </c>
      <c r="AI41" s="29">
        <v>16</v>
      </c>
      <c r="AJ41" s="51">
        <v>43617</v>
      </c>
      <c r="AK41" s="49"/>
      <c r="AL41" s="50"/>
      <c r="AM41" s="50"/>
      <c r="AN41" s="38" t="s">
        <v>1254</v>
      </c>
      <c r="AO41" s="39" t="str">
        <f t="shared" si="34"/>
        <v>二道沟隧道出口</v>
      </c>
      <c r="AP41" s="25" t="str">
        <f t="shared" si="35"/>
        <v>初期支护</v>
      </c>
      <c r="AQ41" s="47" t="str">
        <f t="shared" si="36"/>
        <v>61#-右3</v>
      </c>
      <c r="AR41" s="18" t="str">
        <f t="shared" si="37"/>
        <v>C25</v>
      </c>
      <c r="AS41" s="29">
        <f t="shared" si="38"/>
        <v>16</v>
      </c>
      <c r="AT41" s="48">
        <f t="shared" si="39"/>
        <v>43617</v>
      </c>
      <c r="AU41" s="54">
        <v>28</v>
      </c>
      <c r="AV41" s="57">
        <f t="shared" si="22"/>
        <v>43645</v>
      </c>
      <c r="AW41" s="61">
        <v>2</v>
      </c>
      <c r="AX41" s="62">
        <v>46.8</v>
      </c>
      <c r="AY41" s="62">
        <v>48.7</v>
      </c>
      <c r="AZ41" s="62"/>
      <c r="BA41" s="62"/>
      <c r="BB41" s="62"/>
      <c r="BC41" s="62"/>
      <c r="BD41" s="54">
        <v>185</v>
      </c>
      <c r="BE41" s="54">
        <v>195</v>
      </c>
      <c r="BF41" s="54"/>
      <c r="BG41" s="49"/>
      <c r="BH41" s="23"/>
      <c r="BI41" s="74" t="s">
        <v>1255</v>
      </c>
      <c r="BJ41" s="75">
        <f t="shared" si="28"/>
        <v>43615</v>
      </c>
      <c r="BK41" s="18" t="str">
        <f t="shared" si="40"/>
        <v>C25</v>
      </c>
      <c r="BL41" s="25" t="str">
        <f t="shared" si="41"/>
        <v>初期支护</v>
      </c>
      <c r="BM41" s="29">
        <f t="shared" si="42"/>
        <v>20</v>
      </c>
      <c r="BN41" s="29" t="str">
        <f>E18</f>
        <v>HPB-C25-1002003</v>
      </c>
      <c r="BO41" s="29">
        <f>BM41*G18</f>
        <v>9.2</v>
      </c>
      <c r="BP41" s="29">
        <f t="shared" si="43"/>
        <v>45.08</v>
      </c>
      <c r="BQ41" s="77" t="s">
        <v>1256</v>
      </c>
      <c r="BR41" s="29">
        <f>BM41*M18</f>
        <v>18.1</v>
      </c>
      <c r="BS41" s="29">
        <f t="shared" si="33"/>
        <v>189.4165</v>
      </c>
      <c r="BT41" s="78"/>
      <c r="BU41" s="25"/>
      <c r="BV41" s="25"/>
      <c r="BW41" s="25"/>
      <c r="BX41" s="82">
        <f>BM41*R18</f>
        <v>16.1</v>
      </c>
      <c r="BY41" s="82">
        <f t="shared" si="30"/>
        <v>287.3045</v>
      </c>
      <c r="BZ41" s="77"/>
      <c r="CA41" s="25"/>
      <c r="CB41" s="25"/>
      <c r="CC41" s="26"/>
      <c r="CD41" s="85"/>
      <c r="CE41" s="85"/>
      <c r="CF41" s="26"/>
      <c r="CG41" s="29">
        <f>BM41*Z18</f>
        <v>0.368</v>
      </c>
      <c r="CH41" s="29">
        <f t="shared" si="32"/>
        <v>4.52824</v>
      </c>
      <c r="CI41" s="80"/>
      <c r="CJ41" s="29">
        <f>BM41*I18</f>
        <v>0.018</v>
      </c>
      <c r="CK41" s="29">
        <f t="shared" si="21"/>
        <v>0.517896</v>
      </c>
      <c r="CL41" s="25"/>
      <c r="CM41" s="25"/>
      <c r="CN41" s="25">
        <f t="shared" si="17"/>
        <v>0.0070818</v>
      </c>
      <c r="CO41" s="25"/>
      <c r="CP41" s="29">
        <f>BM41*X18</f>
        <v>0.1196</v>
      </c>
      <c r="CQ41" s="29">
        <f t="shared" si="27"/>
        <v>2.627846</v>
      </c>
      <c r="CR41" s="77"/>
      <c r="CS41" s="97">
        <v>0</v>
      </c>
      <c r="CT41" s="16">
        <f t="shared" si="19"/>
        <v>7.1456</v>
      </c>
      <c r="CU41" s="49"/>
      <c r="CV41" s="23"/>
      <c r="CW41" s="23"/>
      <c r="CX41" s="95">
        <v>2010</v>
      </c>
      <c r="CY41" s="54">
        <v>4</v>
      </c>
      <c r="CZ41" s="54">
        <v>30</v>
      </c>
      <c r="DA41" s="54" t="s">
        <v>880</v>
      </c>
      <c r="DB41" s="96">
        <v>283</v>
      </c>
      <c r="DC41" s="54" t="s">
        <v>1257</v>
      </c>
      <c r="DD41" s="54" t="s">
        <v>1258</v>
      </c>
      <c r="DE41" s="54" t="s">
        <v>1259</v>
      </c>
      <c r="DF41" s="105">
        <v>840</v>
      </c>
      <c r="DG41" s="106">
        <v>23.8</v>
      </c>
      <c r="DH41" s="107">
        <f t="shared" si="2"/>
        <v>19992</v>
      </c>
      <c r="DI41" s="116"/>
      <c r="DJ41" s="54" t="s">
        <v>1260</v>
      </c>
      <c r="DK41" s="54" t="s">
        <v>886</v>
      </c>
      <c r="DL41" s="54" t="s">
        <v>887</v>
      </c>
      <c r="DM41" s="54" t="s">
        <v>1172</v>
      </c>
      <c r="DN41" s="54" t="s">
        <v>889</v>
      </c>
      <c r="DO41" s="54" t="s">
        <v>1261</v>
      </c>
      <c r="DP41" s="115" t="s">
        <v>891</v>
      </c>
      <c r="DQ41" s="54" t="s">
        <v>892</v>
      </c>
      <c r="DR41" s="49" t="s">
        <v>1262</v>
      </c>
    </row>
    <row r="42" customHeight="1" spans="1:122">
      <c r="A42" s="23"/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38">
        <v>39</v>
      </c>
      <c r="AE42" s="39" t="s">
        <v>871</v>
      </c>
      <c r="AF42" s="25" t="s">
        <v>1263</v>
      </c>
      <c r="AG42" s="54" t="s">
        <v>1264</v>
      </c>
      <c r="AH42" s="18" t="s">
        <v>874</v>
      </c>
      <c r="AI42" s="29">
        <v>44</v>
      </c>
      <c r="AJ42" s="51">
        <v>43617</v>
      </c>
      <c r="AK42" s="49"/>
      <c r="AL42" s="50"/>
      <c r="AM42" s="50"/>
      <c r="AN42" s="38" t="s">
        <v>1265</v>
      </c>
      <c r="AO42" s="39" t="str">
        <f t="shared" si="34"/>
        <v>二道沟隧道出口</v>
      </c>
      <c r="AP42" s="25" t="str">
        <f t="shared" si="35"/>
        <v>仰拱</v>
      </c>
      <c r="AQ42" s="47" t="str">
        <f t="shared" si="36"/>
        <v>61#-右4</v>
      </c>
      <c r="AR42" s="18" t="str">
        <f t="shared" si="37"/>
        <v>C25</v>
      </c>
      <c r="AS42" s="29">
        <f t="shared" si="38"/>
        <v>44</v>
      </c>
      <c r="AT42" s="48">
        <f t="shared" si="39"/>
        <v>43617</v>
      </c>
      <c r="AU42" s="54">
        <v>28</v>
      </c>
      <c r="AV42" s="57">
        <f t="shared" si="22"/>
        <v>43645</v>
      </c>
      <c r="AW42" s="61">
        <v>2</v>
      </c>
      <c r="AX42" s="62">
        <v>48</v>
      </c>
      <c r="AY42" s="62">
        <v>47.9</v>
      </c>
      <c r="AZ42" s="62"/>
      <c r="BA42" s="62"/>
      <c r="BB42" s="62"/>
      <c r="BC42" s="62"/>
      <c r="BD42" s="54">
        <v>180</v>
      </c>
      <c r="BE42" s="54">
        <v>185</v>
      </c>
      <c r="BF42" s="54"/>
      <c r="BG42" s="49"/>
      <c r="BH42" s="23"/>
      <c r="BI42" s="74" t="s">
        <v>1266</v>
      </c>
      <c r="BJ42" s="75">
        <f t="shared" si="28"/>
        <v>43616</v>
      </c>
      <c r="BK42" s="18" t="str">
        <f t="shared" si="40"/>
        <v>C25</v>
      </c>
      <c r="BL42" s="25" t="str">
        <f t="shared" si="41"/>
        <v>初期支护</v>
      </c>
      <c r="BM42" s="29">
        <f t="shared" si="42"/>
        <v>21</v>
      </c>
      <c r="BN42" s="29" t="str">
        <f>E18</f>
        <v>HPB-C25-1002003</v>
      </c>
      <c r="BO42" s="29">
        <f>BM42*G18</f>
        <v>9.66</v>
      </c>
      <c r="BP42" s="29">
        <f t="shared" si="43"/>
        <v>54.74</v>
      </c>
      <c r="BQ42" s="80" t="s">
        <v>1267</v>
      </c>
      <c r="BR42" s="29">
        <f>BM42*M18</f>
        <v>19.005</v>
      </c>
      <c r="BS42" s="29">
        <f t="shared" si="33"/>
        <v>208.4215</v>
      </c>
      <c r="BT42" s="78"/>
      <c r="BU42" s="25"/>
      <c r="BV42" s="25"/>
      <c r="BW42" s="25"/>
      <c r="BX42" s="82">
        <f>BM42*R18</f>
        <v>16.905</v>
      </c>
      <c r="BY42" s="82">
        <f t="shared" si="30"/>
        <v>304.2095</v>
      </c>
      <c r="BZ42" s="25"/>
      <c r="CA42" s="25"/>
      <c r="CB42" s="25"/>
      <c r="CC42" s="26"/>
      <c r="CD42" s="85"/>
      <c r="CE42" s="85"/>
      <c r="CF42" s="26"/>
      <c r="CG42" s="29">
        <f>BM42*Z18</f>
        <v>0.3864</v>
      </c>
      <c r="CH42" s="29">
        <f t="shared" si="32"/>
        <v>4.91464</v>
      </c>
      <c r="CI42" s="80"/>
      <c r="CJ42" s="29">
        <f>BM42*I18</f>
        <v>0.0189</v>
      </c>
      <c r="CK42" s="29">
        <f t="shared" si="21"/>
        <v>0.536796</v>
      </c>
      <c r="CL42" s="25"/>
      <c r="CM42" s="25"/>
      <c r="CN42" s="25">
        <f t="shared" si="17"/>
        <v>0.0070818</v>
      </c>
      <c r="CO42" s="25"/>
      <c r="CP42" s="29">
        <f>BM42*X18</f>
        <v>0.12558</v>
      </c>
      <c r="CQ42" s="29">
        <f t="shared" si="27"/>
        <v>2.753426</v>
      </c>
      <c r="CR42" s="77"/>
      <c r="CS42" s="97">
        <v>0</v>
      </c>
      <c r="CT42" s="16">
        <f t="shared" si="19"/>
        <v>7.1456</v>
      </c>
      <c r="CU42" s="49"/>
      <c r="CV42" s="23"/>
      <c r="CW42" s="23"/>
      <c r="CX42" s="95">
        <v>2010</v>
      </c>
      <c r="CY42" s="54">
        <v>4</v>
      </c>
      <c r="CZ42" s="54">
        <v>30</v>
      </c>
      <c r="DA42" s="54" t="s">
        <v>880</v>
      </c>
      <c r="DB42" s="96">
        <v>284</v>
      </c>
      <c r="DC42" s="54" t="s">
        <v>1268</v>
      </c>
      <c r="DD42" s="54" t="s">
        <v>1269</v>
      </c>
      <c r="DE42" s="54" t="s">
        <v>1259</v>
      </c>
      <c r="DF42" s="105">
        <v>997.5</v>
      </c>
      <c r="DG42" s="106">
        <v>18.5</v>
      </c>
      <c r="DH42" s="107">
        <f t="shared" si="2"/>
        <v>18453.75</v>
      </c>
      <c r="DI42" s="116"/>
      <c r="DJ42" s="54" t="s">
        <v>1260</v>
      </c>
      <c r="DK42" s="54" t="s">
        <v>886</v>
      </c>
      <c r="DL42" s="54" t="s">
        <v>887</v>
      </c>
      <c r="DM42" s="54" t="s">
        <v>1172</v>
      </c>
      <c r="DN42" s="54" t="s">
        <v>889</v>
      </c>
      <c r="DO42" s="54" t="s">
        <v>1261</v>
      </c>
      <c r="DP42" s="115" t="s">
        <v>891</v>
      </c>
      <c r="DQ42" s="54" t="s">
        <v>892</v>
      </c>
      <c r="DR42" s="49" t="s">
        <v>1262</v>
      </c>
    </row>
    <row r="43" customHeight="1" spans="1:122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38">
        <v>40</v>
      </c>
      <c r="AE43" s="39" t="s">
        <v>871</v>
      </c>
      <c r="AF43" s="25" t="s">
        <v>902</v>
      </c>
      <c r="AG43" s="54" t="s">
        <v>1270</v>
      </c>
      <c r="AH43" s="18" t="s">
        <v>874</v>
      </c>
      <c r="AI43" s="29">
        <v>18</v>
      </c>
      <c r="AJ43" s="51">
        <v>43618</v>
      </c>
      <c r="AK43" s="49"/>
      <c r="AL43" s="50"/>
      <c r="AM43" s="50"/>
      <c r="AN43" s="38" t="s">
        <v>1271</v>
      </c>
      <c r="AO43" s="39" t="str">
        <f t="shared" si="34"/>
        <v>二道沟隧道出口</v>
      </c>
      <c r="AP43" s="25" t="str">
        <f t="shared" si="35"/>
        <v>初期支护</v>
      </c>
      <c r="AQ43" s="47" t="str">
        <f t="shared" si="36"/>
        <v>0b#-5</v>
      </c>
      <c r="AR43" s="18" t="str">
        <f t="shared" si="37"/>
        <v>C25</v>
      </c>
      <c r="AS43" s="29">
        <f t="shared" si="38"/>
        <v>18</v>
      </c>
      <c r="AT43" s="48">
        <f t="shared" si="39"/>
        <v>43618</v>
      </c>
      <c r="AU43" s="54">
        <v>28</v>
      </c>
      <c r="AV43" s="57">
        <f t="shared" si="22"/>
        <v>43646</v>
      </c>
      <c r="AW43" s="61">
        <v>3</v>
      </c>
      <c r="AX43" s="62">
        <v>37.5</v>
      </c>
      <c r="AY43" s="62">
        <v>38.1</v>
      </c>
      <c r="AZ43" s="62">
        <v>37.2</v>
      </c>
      <c r="BA43" s="62"/>
      <c r="BB43" s="62"/>
      <c r="BC43" s="62"/>
      <c r="BD43" s="54">
        <v>195</v>
      </c>
      <c r="BE43" s="54">
        <v>205</v>
      </c>
      <c r="BF43" s="54"/>
      <c r="BG43" s="49"/>
      <c r="BH43" s="23"/>
      <c r="BI43" s="74" t="s">
        <v>1272</v>
      </c>
      <c r="BJ43" s="75">
        <f t="shared" si="28"/>
        <v>43617</v>
      </c>
      <c r="BK43" s="18" t="str">
        <f t="shared" si="40"/>
        <v>C25</v>
      </c>
      <c r="BL43" s="25" t="str">
        <f t="shared" si="41"/>
        <v>初期支护</v>
      </c>
      <c r="BM43" s="29">
        <f t="shared" si="42"/>
        <v>16</v>
      </c>
      <c r="BN43" s="29" t="str">
        <f>E18</f>
        <v>HPB-C25-1002003</v>
      </c>
      <c r="BO43" s="29">
        <f>BM43*G18</f>
        <v>7.36</v>
      </c>
      <c r="BP43" s="29">
        <f t="shared" si="43"/>
        <v>62.1</v>
      </c>
      <c r="BQ43" s="25"/>
      <c r="BR43" s="29">
        <f>BM43*M18</f>
        <v>14.48</v>
      </c>
      <c r="BS43" s="29">
        <f t="shared" si="33"/>
        <v>222.9015</v>
      </c>
      <c r="BT43" s="78"/>
      <c r="BU43" s="25"/>
      <c r="BV43" s="25"/>
      <c r="BW43" s="25"/>
      <c r="BX43" s="82">
        <f>BM43*R18</f>
        <v>12.88</v>
      </c>
      <c r="BY43" s="82">
        <f t="shared" si="30"/>
        <v>317.0895</v>
      </c>
      <c r="BZ43" s="25"/>
      <c r="CA43" s="25"/>
      <c r="CB43" s="25"/>
      <c r="CC43" s="26"/>
      <c r="CD43" s="85"/>
      <c r="CE43" s="85"/>
      <c r="CF43" s="26"/>
      <c r="CG43" s="29">
        <f>BM43*Z18</f>
        <v>0.2944</v>
      </c>
      <c r="CH43" s="29">
        <f t="shared" si="32"/>
        <v>5.20904</v>
      </c>
      <c r="CI43" s="80"/>
      <c r="CJ43" s="29">
        <f>BM43*I18</f>
        <v>0.0144</v>
      </c>
      <c r="CK43" s="29">
        <f t="shared" si="21"/>
        <v>0.551196</v>
      </c>
      <c r="CL43" s="25"/>
      <c r="CM43" s="25"/>
      <c r="CN43" s="25">
        <f t="shared" si="17"/>
        <v>0.0070818</v>
      </c>
      <c r="CO43" s="25"/>
      <c r="CP43" s="29">
        <f>BM43*X18</f>
        <v>0.09568</v>
      </c>
      <c r="CQ43" s="29">
        <f t="shared" si="27"/>
        <v>2.849106</v>
      </c>
      <c r="CR43" s="77"/>
      <c r="CS43" s="97">
        <v>0</v>
      </c>
      <c r="CT43" s="16">
        <f t="shared" si="19"/>
        <v>7.1456</v>
      </c>
      <c r="CU43" s="49"/>
      <c r="CV43" s="23"/>
      <c r="CW43" s="23"/>
      <c r="CX43" s="95">
        <v>2010</v>
      </c>
      <c r="CY43" s="54">
        <v>4</v>
      </c>
      <c r="CZ43" s="54">
        <v>30</v>
      </c>
      <c r="DA43" s="54" t="s">
        <v>880</v>
      </c>
      <c r="DB43" s="96">
        <v>285</v>
      </c>
      <c r="DC43" s="54" t="s">
        <v>1268</v>
      </c>
      <c r="DD43" s="54" t="s">
        <v>1273</v>
      </c>
      <c r="DE43" s="54" t="s">
        <v>1259</v>
      </c>
      <c r="DF43" s="105">
        <v>624</v>
      </c>
      <c r="DG43" s="106">
        <v>18.5</v>
      </c>
      <c r="DH43" s="107">
        <f t="shared" si="2"/>
        <v>11544</v>
      </c>
      <c r="DI43" s="116"/>
      <c r="DJ43" s="54" t="s">
        <v>1260</v>
      </c>
      <c r="DK43" s="54" t="s">
        <v>886</v>
      </c>
      <c r="DL43" s="54" t="s">
        <v>887</v>
      </c>
      <c r="DM43" s="54" t="s">
        <v>1172</v>
      </c>
      <c r="DN43" s="54" t="s">
        <v>889</v>
      </c>
      <c r="DO43" s="54" t="s">
        <v>1261</v>
      </c>
      <c r="DP43" s="115" t="s">
        <v>891</v>
      </c>
      <c r="DQ43" s="54" t="s">
        <v>892</v>
      </c>
      <c r="DR43" s="49" t="s">
        <v>1262</v>
      </c>
    </row>
    <row r="44" customHeight="1" spans="1:122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38">
        <v>41</v>
      </c>
      <c r="AE44" s="39" t="s">
        <v>871</v>
      </c>
      <c r="AF44" s="25" t="s">
        <v>930</v>
      </c>
      <c r="AG44" s="54" t="s">
        <v>1274</v>
      </c>
      <c r="AH44" s="18" t="s">
        <v>874</v>
      </c>
      <c r="AI44" s="29">
        <v>47</v>
      </c>
      <c r="AJ44" s="51">
        <v>43618</v>
      </c>
      <c r="AK44" s="49"/>
      <c r="AL44" s="50"/>
      <c r="AM44" s="50"/>
      <c r="AN44" s="38" t="s">
        <v>1275</v>
      </c>
      <c r="AO44" s="39" t="str">
        <f t="shared" si="34"/>
        <v>二道沟隧道出口</v>
      </c>
      <c r="AP44" s="25" t="str">
        <f t="shared" si="35"/>
        <v>仰拱填充</v>
      </c>
      <c r="AQ44" s="47" t="str">
        <f t="shared" si="36"/>
        <v>0b#-1</v>
      </c>
      <c r="AR44" s="18" t="str">
        <f t="shared" si="37"/>
        <v>C25</v>
      </c>
      <c r="AS44" s="29">
        <f t="shared" si="38"/>
        <v>47</v>
      </c>
      <c r="AT44" s="48">
        <f t="shared" si="39"/>
        <v>43618</v>
      </c>
      <c r="AU44" s="54">
        <v>28</v>
      </c>
      <c r="AV44" s="57">
        <f t="shared" si="22"/>
        <v>43646</v>
      </c>
      <c r="AW44" s="61">
        <v>3</v>
      </c>
      <c r="AX44" s="62">
        <v>37.8</v>
      </c>
      <c r="AY44" s="62">
        <v>38.6</v>
      </c>
      <c r="AZ44" s="62">
        <v>37</v>
      </c>
      <c r="BA44" s="62"/>
      <c r="BB44" s="62"/>
      <c r="BC44" s="62"/>
      <c r="BD44" s="54">
        <v>190</v>
      </c>
      <c r="BE44" s="54">
        <v>200</v>
      </c>
      <c r="BF44" s="54"/>
      <c r="BG44" s="49"/>
      <c r="BH44" s="23"/>
      <c r="BI44" s="74" t="s">
        <v>1276</v>
      </c>
      <c r="BJ44" s="75">
        <f t="shared" si="28"/>
        <v>43617</v>
      </c>
      <c r="BK44" s="18" t="str">
        <f t="shared" si="40"/>
        <v>C25</v>
      </c>
      <c r="BL44" s="25" t="str">
        <f t="shared" si="41"/>
        <v>仰拱</v>
      </c>
      <c r="BM44" s="29">
        <f t="shared" si="42"/>
        <v>44</v>
      </c>
      <c r="BN44" s="29" t="str">
        <f>E9</f>
        <v>HPB-C40-1002002</v>
      </c>
      <c r="BO44" s="29">
        <f>BM44*G9</f>
        <v>14.872</v>
      </c>
      <c r="BP44" s="29">
        <f t="shared" si="43"/>
        <v>76.972</v>
      </c>
      <c r="BQ44" s="25"/>
      <c r="BR44" s="29">
        <f>BM44*M9</f>
        <v>31.24</v>
      </c>
      <c r="BS44" s="29">
        <f t="shared" si="33"/>
        <v>254.1415</v>
      </c>
      <c r="BT44" s="78"/>
      <c r="BU44" s="25"/>
      <c r="BV44" s="25"/>
      <c r="BW44" s="25"/>
      <c r="BX44" s="82">
        <f>BM44*P9</f>
        <v>9.504</v>
      </c>
      <c r="BY44" s="82">
        <f t="shared" si="30"/>
        <v>326.5935</v>
      </c>
      <c r="BZ44" s="25"/>
      <c r="CA44" s="25"/>
      <c r="CB44" s="25"/>
      <c r="CC44" s="26"/>
      <c r="CD44" s="85">
        <f>BM44*R9</f>
        <v>38.016</v>
      </c>
      <c r="CE44" s="85">
        <f>CD44</f>
        <v>38.016</v>
      </c>
      <c r="CF44" s="79" t="s">
        <v>1277</v>
      </c>
      <c r="CG44" s="29">
        <v>0</v>
      </c>
      <c r="CH44" s="29">
        <f t="shared" si="32"/>
        <v>5.20904</v>
      </c>
      <c r="CI44" s="25"/>
      <c r="CJ44" s="29">
        <v>0</v>
      </c>
      <c r="CK44" s="29">
        <f t="shared" si="21"/>
        <v>0.551196</v>
      </c>
      <c r="CL44" s="25"/>
      <c r="CM44" s="25">
        <f>BM44*V9</f>
        <v>0.01848</v>
      </c>
      <c r="CN44" s="25">
        <f t="shared" si="17"/>
        <v>0.0255618</v>
      </c>
      <c r="CO44" s="25"/>
      <c r="CP44" s="29">
        <f>BM44*X9</f>
        <v>0.198</v>
      </c>
      <c r="CQ44" s="29">
        <f t="shared" si="27"/>
        <v>3.047106</v>
      </c>
      <c r="CR44" s="77"/>
      <c r="CS44" s="97">
        <f>BM44*K9</f>
        <v>4.928</v>
      </c>
      <c r="CT44" s="16">
        <f t="shared" si="19"/>
        <v>12.0736</v>
      </c>
      <c r="CU44" s="49"/>
      <c r="CV44" s="23"/>
      <c r="CW44" s="23"/>
      <c r="CX44" s="95">
        <v>2010</v>
      </c>
      <c r="CY44" s="54">
        <v>5</v>
      </c>
      <c r="CZ44" s="54">
        <v>1</v>
      </c>
      <c r="DA44" s="54" t="s">
        <v>880</v>
      </c>
      <c r="DB44" s="96">
        <v>291</v>
      </c>
      <c r="DC44" s="54" t="s">
        <v>1177</v>
      </c>
      <c r="DD44" s="16" t="s">
        <v>1178</v>
      </c>
      <c r="DE44" s="54" t="s">
        <v>1169</v>
      </c>
      <c r="DF44" s="109">
        <v>25</v>
      </c>
      <c r="DG44" s="106"/>
      <c r="DH44" s="107">
        <f t="shared" si="2"/>
        <v>0</v>
      </c>
      <c r="DI44" s="114" t="s">
        <v>1179</v>
      </c>
      <c r="DJ44" s="54" t="s">
        <v>1204</v>
      </c>
      <c r="DK44" s="54" t="s">
        <v>886</v>
      </c>
      <c r="DL44" s="54" t="s">
        <v>887</v>
      </c>
      <c r="DM44" s="54" t="s">
        <v>1172</v>
      </c>
      <c r="DN44" s="54" t="s">
        <v>889</v>
      </c>
      <c r="DO44" s="54" t="s">
        <v>1177</v>
      </c>
      <c r="DP44" s="115" t="s">
        <v>891</v>
      </c>
      <c r="DQ44" s="54" t="s">
        <v>892</v>
      </c>
      <c r="DR44" s="49"/>
    </row>
    <row r="45" customHeight="1" spans="1:122">
      <c r="A45" s="23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38">
        <v>42</v>
      </c>
      <c r="AE45" s="39" t="s">
        <v>871</v>
      </c>
      <c r="AF45" s="25" t="s">
        <v>902</v>
      </c>
      <c r="AG45" s="54" t="s">
        <v>1278</v>
      </c>
      <c r="AH45" s="18" t="s">
        <v>874</v>
      </c>
      <c r="AI45" s="29">
        <v>60</v>
      </c>
      <c r="AJ45" s="51">
        <v>43619</v>
      </c>
      <c r="AK45" s="49"/>
      <c r="AL45" s="50"/>
      <c r="AM45" s="50"/>
      <c r="AN45" s="38" t="s">
        <v>1279</v>
      </c>
      <c r="AO45" s="39" t="str">
        <f t="shared" si="34"/>
        <v>二道沟隧道出口</v>
      </c>
      <c r="AP45" s="25" t="str">
        <f t="shared" si="35"/>
        <v>初期支护</v>
      </c>
      <c r="AQ45" s="47" t="str">
        <f t="shared" si="36"/>
        <v>58#</v>
      </c>
      <c r="AR45" s="18" t="str">
        <f t="shared" si="37"/>
        <v>C25</v>
      </c>
      <c r="AS45" s="29">
        <f t="shared" si="38"/>
        <v>60</v>
      </c>
      <c r="AT45" s="48">
        <f t="shared" si="39"/>
        <v>43619</v>
      </c>
      <c r="AU45" s="54">
        <v>28</v>
      </c>
      <c r="AV45" s="57">
        <f t="shared" si="22"/>
        <v>43647</v>
      </c>
      <c r="AW45" s="61">
        <v>3</v>
      </c>
      <c r="AX45" s="62">
        <v>47.6</v>
      </c>
      <c r="AY45" s="62">
        <v>46.1</v>
      </c>
      <c r="AZ45" s="62">
        <v>43.6</v>
      </c>
      <c r="BA45" s="62"/>
      <c r="BB45" s="62"/>
      <c r="BC45" s="62">
        <v>45.3</v>
      </c>
      <c r="BD45" s="54">
        <v>165</v>
      </c>
      <c r="BE45" s="54">
        <v>175</v>
      </c>
      <c r="BF45" s="54"/>
      <c r="BG45" s="49"/>
      <c r="BH45" s="23"/>
      <c r="BI45" s="74" t="s">
        <v>1280</v>
      </c>
      <c r="BJ45" s="75">
        <f t="shared" si="28"/>
        <v>43618</v>
      </c>
      <c r="BK45" s="18" t="str">
        <f t="shared" si="40"/>
        <v>C25</v>
      </c>
      <c r="BL45" s="25" t="str">
        <f t="shared" si="41"/>
        <v>初期支护</v>
      </c>
      <c r="BM45" s="29">
        <f t="shared" si="42"/>
        <v>18</v>
      </c>
      <c r="BN45" s="29" t="str">
        <f>E18</f>
        <v>HPB-C25-1002003</v>
      </c>
      <c r="BO45" s="29">
        <f>BM45*G18</f>
        <v>8.28</v>
      </c>
      <c r="BP45" s="29">
        <f t="shared" si="43"/>
        <v>85.252</v>
      </c>
      <c r="BQ45" s="25"/>
      <c r="BR45" s="29">
        <f>BM45*M18</f>
        <v>16.29</v>
      </c>
      <c r="BS45" s="29">
        <f t="shared" si="33"/>
        <v>270.4315</v>
      </c>
      <c r="BT45" s="78"/>
      <c r="BU45" s="25"/>
      <c r="BV45" s="25"/>
      <c r="BW45" s="25"/>
      <c r="BX45" s="82">
        <f>BM45*R18</f>
        <v>14.49</v>
      </c>
      <c r="BY45" s="82">
        <f>BX45</f>
        <v>14.49</v>
      </c>
      <c r="BZ45" s="77" t="s">
        <v>1281</v>
      </c>
      <c r="CA45" s="25"/>
      <c r="CB45" s="25"/>
      <c r="CC45" s="26"/>
      <c r="CD45" s="85">
        <v>0</v>
      </c>
      <c r="CE45" s="85">
        <f t="shared" ref="CE45:CE53" si="44">CD45+CE44</f>
        <v>38.016</v>
      </c>
      <c r="CF45" s="79" t="s">
        <v>1282</v>
      </c>
      <c r="CG45" s="29">
        <f>BM45*Z18</f>
        <v>0.3312</v>
      </c>
      <c r="CH45" s="29">
        <f t="shared" si="32"/>
        <v>5.54024</v>
      </c>
      <c r="CI45" s="80"/>
      <c r="CJ45" s="29">
        <f>BM45*I18</f>
        <v>0.0162</v>
      </c>
      <c r="CK45" s="29">
        <f t="shared" si="21"/>
        <v>0.567396</v>
      </c>
      <c r="CL45" s="25"/>
      <c r="CM45" s="25">
        <v>0</v>
      </c>
      <c r="CN45" s="25">
        <f t="shared" si="17"/>
        <v>0.0255618</v>
      </c>
      <c r="CO45" s="25"/>
      <c r="CP45" s="29">
        <f>BM45*X18</f>
        <v>0.10764</v>
      </c>
      <c r="CQ45" s="29">
        <f t="shared" si="27"/>
        <v>3.154746</v>
      </c>
      <c r="CR45" s="77"/>
      <c r="CS45" s="97">
        <v>0</v>
      </c>
      <c r="CT45" s="16">
        <f t="shared" si="19"/>
        <v>12.0736</v>
      </c>
      <c r="CU45" s="49"/>
      <c r="CV45" s="23"/>
      <c r="CW45" s="23"/>
      <c r="CX45" s="95">
        <v>2010</v>
      </c>
      <c r="CY45" s="54">
        <v>5</v>
      </c>
      <c r="CZ45" s="54">
        <v>2</v>
      </c>
      <c r="DA45" s="54" t="s">
        <v>880</v>
      </c>
      <c r="DB45" s="96">
        <v>300</v>
      </c>
      <c r="DC45" s="54" t="s">
        <v>924</v>
      </c>
      <c r="DD45" s="54" t="s">
        <v>925</v>
      </c>
      <c r="DE45" s="54" t="s">
        <v>883</v>
      </c>
      <c r="DF45" s="105">
        <v>32.88</v>
      </c>
      <c r="DG45" s="106"/>
      <c r="DH45" s="107">
        <f t="shared" si="2"/>
        <v>0</v>
      </c>
      <c r="DI45" s="114" t="s">
        <v>938</v>
      </c>
      <c r="DJ45" s="54" t="s">
        <v>927</v>
      </c>
      <c r="DK45" s="54" t="s">
        <v>886</v>
      </c>
      <c r="DL45" s="54" t="s">
        <v>887</v>
      </c>
      <c r="DM45" s="54" t="s">
        <v>928</v>
      </c>
      <c r="DN45" s="54" t="s">
        <v>889</v>
      </c>
      <c r="DO45" s="54" t="s">
        <v>890</v>
      </c>
      <c r="DP45" s="115" t="s">
        <v>891</v>
      </c>
      <c r="DQ45" s="54" t="s">
        <v>892</v>
      </c>
      <c r="DR45" s="49"/>
    </row>
    <row r="46" customHeight="1" spans="1:122">
      <c r="A46" s="23"/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38">
        <v>43</v>
      </c>
      <c r="AE46" s="39" t="s">
        <v>871</v>
      </c>
      <c r="AF46" s="25" t="s">
        <v>902</v>
      </c>
      <c r="AG46" s="54" t="s">
        <v>1283</v>
      </c>
      <c r="AH46" s="18" t="s">
        <v>874</v>
      </c>
      <c r="AI46" s="29">
        <v>84</v>
      </c>
      <c r="AJ46" s="51">
        <v>43620</v>
      </c>
      <c r="AK46" s="49"/>
      <c r="AL46" s="50"/>
      <c r="AM46" s="50"/>
      <c r="AN46" s="38" t="s">
        <v>1284</v>
      </c>
      <c r="AO46" s="39" t="str">
        <f t="shared" si="34"/>
        <v>二道沟隧道出口</v>
      </c>
      <c r="AP46" s="25" t="str">
        <f t="shared" si="35"/>
        <v>初期支护</v>
      </c>
      <c r="AQ46" s="47" t="str">
        <f t="shared" si="36"/>
        <v>0a-5</v>
      </c>
      <c r="AR46" s="18" t="str">
        <f t="shared" si="37"/>
        <v>C25</v>
      </c>
      <c r="AS46" s="29">
        <f t="shared" si="38"/>
        <v>84</v>
      </c>
      <c r="AT46" s="48">
        <f t="shared" si="39"/>
        <v>43620</v>
      </c>
      <c r="AU46" s="54">
        <v>28</v>
      </c>
      <c r="AV46" s="57">
        <f t="shared" si="22"/>
        <v>43648</v>
      </c>
      <c r="AW46" s="61">
        <v>3</v>
      </c>
      <c r="AX46" s="62">
        <v>36.4</v>
      </c>
      <c r="AY46" s="62">
        <v>37.8</v>
      </c>
      <c r="AZ46" s="62">
        <v>37.4</v>
      </c>
      <c r="BA46" s="62"/>
      <c r="BB46" s="62"/>
      <c r="BC46" s="62"/>
      <c r="BD46" s="54">
        <v>195</v>
      </c>
      <c r="BE46" s="54">
        <v>200</v>
      </c>
      <c r="BF46" s="54"/>
      <c r="BG46" s="49"/>
      <c r="BH46" s="23"/>
      <c r="BI46" s="74" t="s">
        <v>1285</v>
      </c>
      <c r="BJ46" s="75">
        <f t="shared" si="28"/>
        <v>43618</v>
      </c>
      <c r="BK46" s="18" t="str">
        <f t="shared" si="40"/>
        <v>C25</v>
      </c>
      <c r="BL46" s="25" t="str">
        <f t="shared" si="41"/>
        <v>仰拱填充</v>
      </c>
      <c r="BM46" s="29">
        <f t="shared" si="42"/>
        <v>47</v>
      </c>
      <c r="BN46" s="29" t="str">
        <f>E7</f>
        <v>HPB-C25-1002003</v>
      </c>
      <c r="BO46" s="29">
        <f>BM46*G7</f>
        <v>13.395</v>
      </c>
      <c r="BP46" s="29">
        <f>BO46</f>
        <v>13.395</v>
      </c>
      <c r="BQ46" s="77" t="s">
        <v>1286</v>
      </c>
      <c r="BR46" s="29">
        <f>BM46*M7</f>
        <v>35.391</v>
      </c>
      <c r="BS46" s="29">
        <f>BR46</f>
        <v>35.391</v>
      </c>
      <c r="BT46" s="78" t="s">
        <v>1287</v>
      </c>
      <c r="BU46" s="25"/>
      <c r="BV46" s="25"/>
      <c r="BW46" s="25"/>
      <c r="BX46" s="82">
        <f>BM46*O7</f>
        <v>10.152</v>
      </c>
      <c r="BY46" s="82">
        <f t="shared" ref="BY46:BY57" si="45">BX46+BY45</f>
        <v>24.642</v>
      </c>
      <c r="BZ46" s="77">
        <v>-3</v>
      </c>
      <c r="CA46" s="25"/>
      <c r="CB46" s="25"/>
      <c r="CC46" s="26"/>
      <c r="CD46" s="85">
        <f>BM46*R7</f>
        <v>41.783</v>
      </c>
      <c r="CE46" s="85">
        <f t="shared" si="44"/>
        <v>79.799</v>
      </c>
      <c r="CF46" s="86" t="s">
        <v>1288</v>
      </c>
      <c r="CG46" s="29">
        <v>0</v>
      </c>
      <c r="CH46" s="29">
        <f t="shared" si="32"/>
        <v>5.54024</v>
      </c>
      <c r="CI46" s="25"/>
      <c r="CJ46" s="29">
        <v>0</v>
      </c>
      <c r="CK46" s="29">
        <f t="shared" si="21"/>
        <v>0.567396</v>
      </c>
      <c r="CL46" s="25"/>
      <c r="CM46" s="25" t="e">
        <f>BM46*#REF!</f>
        <v>#REF!</v>
      </c>
      <c r="CN46" s="25" t="e">
        <f t="shared" si="17"/>
        <v>#REF!</v>
      </c>
      <c r="CO46" s="25"/>
      <c r="CP46" s="29">
        <f>BM46*X7</f>
        <v>0.1786</v>
      </c>
      <c r="CQ46" s="29">
        <f t="shared" si="27"/>
        <v>3.333346</v>
      </c>
      <c r="CR46" s="77"/>
      <c r="CS46" s="97">
        <f>BM46*K7</f>
        <v>4.465</v>
      </c>
      <c r="CT46" s="16">
        <f t="shared" si="19"/>
        <v>16.5386</v>
      </c>
      <c r="CU46" s="49"/>
      <c r="CV46" s="23"/>
      <c r="CW46" s="23"/>
      <c r="CX46" s="95">
        <v>2010</v>
      </c>
      <c r="CY46" s="54">
        <v>5</v>
      </c>
      <c r="CZ46" s="54">
        <v>2</v>
      </c>
      <c r="DA46" s="54" t="s">
        <v>880</v>
      </c>
      <c r="DB46" s="96">
        <v>301</v>
      </c>
      <c r="DC46" s="54" t="s">
        <v>976</v>
      </c>
      <c r="DD46" s="54" t="s">
        <v>977</v>
      </c>
      <c r="DE46" s="54" t="s">
        <v>883</v>
      </c>
      <c r="DF46" s="105">
        <v>10.38</v>
      </c>
      <c r="DG46" s="106"/>
      <c r="DH46" s="107">
        <f t="shared" si="2"/>
        <v>0</v>
      </c>
      <c r="DI46" s="114" t="s">
        <v>926</v>
      </c>
      <c r="DJ46" s="54" t="s">
        <v>927</v>
      </c>
      <c r="DK46" s="54" t="s">
        <v>886</v>
      </c>
      <c r="DL46" s="54" t="s">
        <v>887</v>
      </c>
      <c r="DM46" s="54" t="s">
        <v>928</v>
      </c>
      <c r="DN46" s="54" t="s">
        <v>889</v>
      </c>
      <c r="DO46" s="54" t="s">
        <v>890</v>
      </c>
      <c r="DP46" s="115" t="s">
        <v>891</v>
      </c>
      <c r="DQ46" s="54" t="s">
        <v>892</v>
      </c>
      <c r="DR46" s="49"/>
    </row>
    <row r="47" customHeight="1" spans="1:122">
      <c r="A47" s="23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38">
        <v>44</v>
      </c>
      <c r="AE47" s="39" t="s">
        <v>871</v>
      </c>
      <c r="AF47" s="25" t="s">
        <v>902</v>
      </c>
      <c r="AG47" s="54" t="s">
        <v>1289</v>
      </c>
      <c r="AH47" s="18" t="s">
        <v>874</v>
      </c>
      <c r="AI47" s="29">
        <v>33.38</v>
      </c>
      <c r="AJ47" s="51">
        <v>43621</v>
      </c>
      <c r="AK47" s="49"/>
      <c r="AL47" s="50"/>
      <c r="AM47" s="50"/>
      <c r="AN47" s="38" t="s">
        <v>1290</v>
      </c>
      <c r="AO47" s="39" t="str">
        <f t="shared" si="34"/>
        <v>二道沟隧道出口</v>
      </c>
      <c r="AP47" s="25" t="str">
        <f t="shared" si="35"/>
        <v>初期支护</v>
      </c>
      <c r="AQ47" s="47" t="str">
        <f t="shared" si="36"/>
        <v>4#-1</v>
      </c>
      <c r="AR47" s="18" t="str">
        <f t="shared" si="37"/>
        <v>C25</v>
      </c>
      <c r="AS47" s="29">
        <f t="shared" si="38"/>
        <v>33.38</v>
      </c>
      <c r="AT47" s="48">
        <f t="shared" si="39"/>
        <v>43621</v>
      </c>
      <c r="AU47" s="54">
        <v>28</v>
      </c>
      <c r="AV47" s="57">
        <f t="shared" si="22"/>
        <v>43649</v>
      </c>
      <c r="AW47" s="61">
        <v>3</v>
      </c>
      <c r="AX47" s="62">
        <v>36.6</v>
      </c>
      <c r="AY47" s="62">
        <v>37.5</v>
      </c>
      <c r="AZ47" s="62">
        <v>37.7</v>
      </c>
      <c r="BA47" s="62"/>
      <c r="BB47" s="62"/>
      <c r="BC47" s="62"/>
      <c r="BD47" s="54">
        <v>185</v>
      </c>
      <c r="BE47" s="54">
        <v>195</v>
      </c>
      <c r="BF47" s="54"/>
      <c r="BG47" s="49"/>
      <c r="BH47" s="23"/>
      <c r="BI47" s="74" t="s">
        <v>1291</v>
      </c>
      <c r="BJ47" s="75">
        <f t="shared" si="28"/>
        <v>43619</v>
      </c>
      <c r="BK47" s="18" t="str">
        <f t="shared" si="40"/>
        <v>C25</v>
      </c>
      <c r="BL47" s="25" t="str">
        <f t="shared" si="41"/>
        <v>初期支护</v>
      </c>
      <c r="BM47" s="29">
        <f t="shared" si="42"/>
        <v>60</v>
      </c>
      <c r="BN47" s="29" t="str">
        <f>E18</f>
        <v>HPB-C25-1002003</v>
      </c>
      <c r="BO47" s="29">
        <f>BM47*G18</f>
        <v>27.6</v>
      </c>
      <c r="BP47" s="29">
        <f t="shared" ref="BP47:BP51" si="46">BP46+BO47</f>
        <v>40.995</v>
      </c>
      <c r="BQ47" s="77" t="s">
        <v>1292</v>
      </c>
      <c r="BR47" s="29">
        <f>BM47*M18</f>
        <v>54.3</v>
      </c>
      <c r="BS47" s="29">
        <f t="shared" ref="BS47:BS53" si="47">BR47+BS46</f>
        <v>89.691</v>
      </c>
      <c r="BT47" s="78" t="s">
        <v>1233</v>
      </c>
      <c r="BU47" s="25"/>
      <c r="BV47" s="25"/>
      <c r="BW47" s="25"/>
      <c r="BX47" s="82">
        <f>BM47*R18</f>
        <v>48.3</v>
      </c>
      <c r="BY47" s="82">
        <f t="shared" si="45"/>
        <v>72.942</v>
      </c>
      <c r="BZ47" s="77" t="s">
        <v>1293</v>
      </c>
      <c r="CA47" s="25"/>
      <c r="CB47" s="25"/>
      <c r="CC47" s="26"/>
      <c r="CD47" s="85">
        <v>0</v>
      </c>
      <c r="CE47" s="85">
        <f t="shared" si="44"/>
        <v>79.799</v>
      </c>
      <c r="CF47" s="79" t="s">
        <v>1294</v>
      </c>
      <c r="CG47" s="29">
        <f>BM47*Z18</f>
        <v>1.104</v>
      </c>
      <c r="CH47" s="29">
        <f t="shared" si="32"/>
        <v>6.64424</v>
      </c>
      <c r="CI47" s="80"/>
      <c r="CJ47" s="29">
        <f>BM47*I18</f>
        <v>0.054</v>
      </c>
      <c r="CK47" s="29">
        <f t="shared" si="21"/>
        <v>0.621396</v>
      </c>
      <c r="CL47" s="25"/>
      <c r="CM47" s="25">
        <v>0</v>
      </c>
      <c r="CN47" s="25" t="e">
        <f t="shared" si="17"/>
        <v>#REF!</v>
      </c>
      <c r="CO47" s="25"/>
      <c r="CP47" s="29">
        <f>BM47*X18</f>
        <v>0.3588</v>
      </c>
      <c r="CQ47" s="29">
        <f t="shared" si="27"/>
        <v>3.692146</v>
      </c>
      <c r="CR47" s="77"/>
      <c r="CS47" s="97">
        <v>0</v>
      </c>
      <c r="CT47" s="16">
        <f t="shared" si="19"/>
        <v>16.5386</v>
      </c>
      <c r="CU47" s="49"/>
      <c r="CV47" s="23"/>
      <c r="CW47" s="23"/>
      <c r="CX47" s="95">
        <v>2010</v>
      </c>
      <c r="CY47" s="54">
        <v>5</v>
      </c>
      <c r="CZ47" s="54">
        <v>3</v>
      </c>
      <c r="DA47" s="54" t="s">
        <v>880</v>
      </c>
      <c r="DB47" s="96">
        <v>311</v>
      </c>
      <c r="DC47" s="54" t="s">
        <v>985</v>
      </c>
      <c r="DD47" s="54" t="s">
        <v>1162</v>
      </c>
      <c r="DE47" s="54" t="s">
        <v>883</v>
      </c>
      <c r="DF47" s="105">
        <v>39.23</v>
      </c>
      <c r="DG47" s="106">
        <v>5700</v>
      </c>
      <c r="DH47" s="107">
        <f t="shared" si="2"/>
        <v>223611</v>
      </c>
      <c r="DI47" s="114" t="s">
        <v>1295</v>
      </c>
      <c r="DJ47" s="54" t="s">
        <v>1296</v>
      </c>
      <c r="DK47" s="54" t="s">
        <v>886</v>
      </c>
      <c r="DL47" s="54" t="s">
        <v>887</v>
      </c>
      <c r="DM47" s="54" t="s">
        <v>888</v>
      </c>
      <c r="DN47" s="54" t="s">
        <v>889</v>
      </c>
      <c r="DO47" s="54" t="s">
        <v>890</v>
      </c>
      <c r="DP47" s="115" t="s">
        <v>891</v>
      </c>
      <c r="DQ47" s="54" t="s">
        <v>892</v>
      </c>
      <c r="DR47" s="49" t="s">
        <v>1297</v>
      </c>
    </row>
    <row r="48" customHeight="1" spans="1:122">
      <c r="A48" s="23"/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38">
        <v>45</v>
      </c>
      <c r="AE48" s="39" t="s">
        <v>871</v>
      </c>
      <c r="AF48" s="25" t="s">
        <v>902</v>
      </c>
      <c r="AG48" s="54" t="s">
        <v>1298</v>
      </c>
      <c r="AH48" s="18" t="s">
        <v>874</v>
      </c>
      <c r="AI48" s="29">
        <v>26.24</v>
      </c>
      <c r="AJ48" s="51">
        <v>43622</v>
      </c>
      <c r="AK48" s="49"/>
      <c r="AL48" s="50"/>
      <c r="AM48" s="50"/>
      <c r="AN48" s="38" t="s">
        <v>1299</v>
      </c>
      <c r="AO48" s="39" t="str">
        <f t="shared" si="34"/>
        <v>二道沟隧道出口</v>
      </c>
      <c r="AP48" s="25" t="str">
        <f t="shared" si="35"/>
        <v>初期支护</v>
      </c>
      <c r="AQ48" s="47" t="str">
        <f t="shared" si="36"/>
        <v>6#-1</v>
      </c>
      <c r="AR48" s="18" t="str">
        <f t="shared" si="37"/>
        <v>C25</v>
      </c>
      <c r="AS48" s="29">
        <f t="shared" si="38"/>
        <v>26.24</v>
      </c>
      <c r="AT48" s="48">
        <f t="shared" si="39"/>
        <v>43622</v>
      </c>
      <c r="AU48" s="54">
        <v>28</v>
      </c>
      <c r="AV48" s="57">
        <f t="shared" si="22"/>
        <v>43650</v>
      </c>
      <c r="AW48" s="61">
        <v>3</v>
      </c>
      <c r="AX48" s="62">
        <v>37.6</v>
      </c>
      <c r="AY48" s="62">
        <v>37.2</v>
      </c>
      <c r="AZ48" s="62">
        <v>38.4</v>
      </c>
      <c r="BA48" s="62"/>
      <c r="BB48" s="62"/>
      <c r="BC48" s="62"/>
      <c r="BD48" s="54">
        <v>205</v>
      </c>
      <c r="BE48" s="54">
        <v>195</v>
      </c>
      <c r="BF48" s="54"/>
      <c r="BG48" s="49"/>
      <c r="BH48" s="23"/>
      <c r="BI48" s="74" t="s">
        <v>1300</v>
      </c>
      <c r="BJ48" s="75">
        <f t="shared" si="28"/>
        <v>43620</v>
      </c>
      <c r="BK48" s="18" t="str">
        <f t="shared" si="40"/>
        <v>C25</v>
      </c>
      <c r="BL48" s="25" t="str">
        <f t="shared" si="41"/>
        <v>初期支护</v>
      </c>
      <c r="BM48" s="29">
        <f t="shared" si="42"/>
        <v>84</v>
      </c>
      <c r="BN48" s="29" t="str">
        <f>E18</f>
        <v>HPB-C25-1002003</v>
      </c>
      <c r="BO48" s="29">
        <f>BM48*G18</f>
        <v>38.64</v>
      </c>
      <c r="BP48" s="29">
        <f t="shared" si="46"/>
        <v>79.635</v>
      </c>
      <c r="BQ48" s="80" t="s">
        <v>1301</v>
      </c>
      <c r="BR48" s="29">
        <f>BM48*M18</f>
        <v>76.02</v>
      </c>
      <c r="BS48" s="29">
        <f t="shared" si="47"/>
        <v>165.711</v>
      </c>
      <c r="BT48" s="78" t="s">
        <v>1302</v>
      </c>
      <c r="BU48" s="25"/>
      <c r="BV48" s="25"/>
      <c r="BW48" s="25"/>
      <c r="BX48" s="82">
        <f>BM48*R18</f>
        <v>67.62</v>
      </c>
      <c r="BY48" s="82">
        <f t="shared" si="45"/>
        <v>140.562</v>
      </c>
      <c r="BZ48" s="77" t="s">
        <v>1303</v>
      </c>
      <c r="CA48" s="25"/>
      <c r="CB48" s="25"/>
      <c r="CC48" s="26"/>
      <c r="CD48" s="85">
        <v>0</v>
      </c>
      <c r="CE48" s="85">
        <f t="shared" si="44"/>
        <v>79.799</v>
      </c>
      <c r="CF48" s="26"/>
      <c r="CG48" s="29">
        <f>BM48*Z18</f>
        <v>1.5456</v>
      </c>
      <c r="CH48" s="29">
        <f t="shared" si="32"/>
        <v>8.18984</v>
      </c>
      <c r="CI48" s="25"/>
      <c r="CJ48" s="29">
        <f>BM48*I18</f>
        <v>0.0756</v>
      </c>
      <c r="CK48" s="29">
        <f t="shared" si="21"/>
        <v>0.696996</v>
      </c>
      <c r="CL48" s="25"/>
      <c r="CM48" s="25">
        <v>0</v>
      </c>
      <c r="CN48" s="25" t="e">
        <f t="shared" si="17"/>
        <v>#REF!</v>
      </c>
      <c r="CO48" s="25"/>
      <c r="CP48" s="29">
        <f>BM48*X18</f>
        <v>0.50232</v>
      </c>
      <c r="CQ48" s="29">
        <f t="shared" si="27"/>
        <v>4.194466</v>
      </c>
      <c r="CR48" s="77"/>
      <c r="CS48" s="97">
        <v>0</v>
      </c>
      <c r="CT48" s="16">
        <f t="shared" si="19"/>
        <v>16.5386</v>
      </c>
      <c r="CU48" s="49"/>
      <c r="CV48" s="23"/>
      <c r="CW48" s="23"/>
      <c r="CX48" s="95">
        <v>2010</v>
      </c>
      <c r="CY48" s="54">
        <v>5</v>
      </c>
      <c r="CZ48" s="54">
        <v>4</v>
      </c>
      <c r="DA48" s="54" t="s">
        <v>880</v>
      </c>
      <c r="DB48" s="96">
        <v>314</v>
      </c>
      <c r="DC48" s="54" t="s">
        <v>1168</v>
      </c>
      <c r="DD48" s="111"/>
      <c r="DE48" s="54" t="s">
        <v>1169</v>
      </c>
      <c r="DF48" s="105">
        <v>60.5</v>
      </c>
      <c r="DG48" s="106"/>
      <c r="DH48" s="107">
        <f t="shared" si="2"/>
        <v>0</v>
      </c>
      <c r="DI48" s="47" t="s">
        <v>1170</v>
      </c>
      <c r="DJ48" s="54" t="s">
        <v>1171</v>
      </c>
      <c r="DK48" s="54" t="s">
        <v>886</v>
      </c>
      <c r="DL48" s="54" t="s">
        <v>887</v>
      </c>
      <c r="DM48" s="54" t="s">
        <v>1172</v>
      </c>
      <c r="DN48" s="54" t="s">
        <v>889</v>
      </c>
      <c r="DO48" s="54" t="s">
        <v>1168</v>
      </c>
      <c r="DP48" s="115" t="s">
        <v>891</v>
      </c>
      <c r="DQ48" s="54" t="s">
        <v>892</v>
      </c>
      <c r="DR48" s="49"/>
    </row>
    <row r="49" customHeight="1" spans="1:122">
      <c r="A49" s="23"/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38">
        <v>46</v>
      </c>
      <c r="AE49" s="39" t="s">
        <v>871</v>
      </c>
      <c r="AF49" s="25" t="s">
        <v>902</v>
      </c>
      <c r="AG49" s="54" t="s">
        <v>1304</v>
      </c>
      <c r="AH49" s="18" t="s">
        <v>874</v>
      </c>
      <c r="AI49" s="29">
        <v>22.48</v>
      </c>
      <c r="AJ49" s="51">
        <v>43623</v>
      </c>
      <c r="AK49" s="49"/>
      <c r="AL49" s="50"/>
      <c r="AM49" s="50"/>
      <c r="AN49" s="38" t="s">
        <v>1305</v>
      </c>
      <c r="AO49" s="39" t="str">
        <f t="shared" si="34"/>
        <v>二道沟隧道出口</v>
      </c>
      <c r="AP49" s="25" t="str">
        <f t="shared" si="35"/>
        <v>初期支护</v>
      </c>
      <c r="AQ49" s="47" t="str">
        <f t="shared" si="36"/>
        <v>7#-1</v>
      </c>
      <c r="AR49" s="18" t="str">
        <f t="shared" si="37"/>
        <v>C25</v>
      </c>
      <c r="AS49" s="29">
        <f t="shared" si="38"/>
        <v>22.48</v>
      </c>
      <c r="AT49" s="48">
        <f t="shared" si="39"/>
        <v>43623</v>
      </c>
      <c r="AU49" s="54">
        <v>28</v>
      </c>
      <c r="AV49" s="57">
        <f t="shared" si="22"/>
        <v>43651</v>
      </c>
      <c r="AW49" s="61">
        <v>3</v>
      </c>
      <c r="AX49" s="62">
        <v>36.6</v>
      </c>
      <c r="AY49" s="62">
        <v>37.2</v>
      </c>
      <c r="AZ49" s="62">
        <v>38.2</v>
      </c>
      <c r="BA49" s="62"/>
      <c r="BB49" s="62"/>
      <c r="BC49" s="62"/>
      <c r="BD49" s="54">
        <v>190</v>
      </c>
      <c r="BE49" s="54">
        <v>195</v>
      </c>
      <c r="BF49" s="54"/>
      <c r="BG49" s="49"/>
      <c r="BH49" s="23"/>
      <c r="BI49" s="74" t="s">
        <v>1306</v>
      </c>
      <c r="BJ49" s="75">
        <f t="shared" si="28"/>
        <v>43621</v>
      </c>
      <c r="BK49" s="18" t="str">
        <f t="shared" si="40"/>
        <v>C25</v>
      </c>
      <c r="BL49" s="25" t="str">
        <f t="shared" si="41"/>
        <v>初期支护</v>
      </c>
      <c r="BM49" s="29">
        <f t="shared" si="42"/>
        <v>33.38</v>
      </c>
      <c r="BN49" s="29" t="str">
        <f>E18</f>
        <v>HPB-C25-1002003</v>
      </c>
      <c r="BO49" s="29">
        <f>BM49*G18</f>
        <v>15.3548</v>
      </c>
      <c r="BP49" s="29">
        <f t="shared" si="46"/>
        <v>94.9898</v>
      </c>
      <c r="BQ49" s="80" t="s">
        <v>1307</v>
      </c>
      <c r="BR49" s="29">
        <f>BM49*M18</f>
        <v>30.2089</v>
      </c>
      <c r="BS49" s="29">
        <f t="shared" si="47"/>
        <v>195.9199</v>
      </c>
      <c r="BT49" s="78" t="s">
        <v>1308</v>
      </c>
      <c r="BU49" s="25"/>
      <c r="BV49" s="25"/>
      <c r="BW49" s="25"/>
      <c r="BX49" s="82">
        <f>BM49*R18</f>
        <v>26.8709</v>
      </c>
      <c r="BY49" s="82">
        <f t="shared" si="45"/>
        <v>167.4329</v>
      </c>
      <c r="BZ49" s="77"/>
      <c r="CA49" s="25"/>
      <c r="CB49" s="25"/>
      <c r="CC49" s="26"/>
      <c r="CD49" s="85">
        <v>0</v>
      </c>
      <c r="CE49" s="85">
        <f t="shared" si="44"/>
        <v>79.799</v>
      </c>
      <c r="CF49" s="26"/>
      <c r="CG49" s="29">
        <f>BM49*Z18</f>
        <v>0.614192</v>
      </c>
      <c r="CH49" s="29">
        <f t="shared" si="32"/>
        <v>8.804032</v>
      </c>
      <c r="CI49" s="80"/>
      <c r="CJ49" s="29">
        <f>BM49*I18</f>
        <v>0.030042</v>
      </c>
      <c r="CK49" s="29">
        <f t="shared" si="21"/>
        <v>0.727038</v>
      </c>
      <c r="CL49" s="25"/>
      <c r="CM49" s="25">
        <v>0</v>
      </c>
      <c r="CN49" s="25" t="e">
        <f t="shared" si="17"/>
        <v>#REF!</v>
      </c>
      <c r="CO49" s="25"/>
      <c r="CP49" s="29">
        <f>BM49*X18</f>
        <v>0.1996124</v>
      </c>
      <c r="CQ49" s="29">
        <f t="shared" si="27"/>
        <v>4.3940784</v>
      </c>
      <c r="CR49" s="77"/>
      <c r="CS49" s="97">
        <v>0</v>
      </c>
      <c r="CT49" s="16">
        <f t="shared" si="19"/>
        <v>16.5386</v>
      </c>
      <c r="CU49" s="49"/>
      <c r="CV49" s="23"/>
      <c r="CW49" s="23"/>
      <c r="CX49" s="95">
        <v>2010</v>
      </c>
      <c r="CY49" s="54">
        <v>5</v>
      </c>
      <c r="CZ49" s="54">
        <v>4</v>
      </c>
      <c r="DA49" s="54" t="s">
        <v>880</v>
      </c>
      <c r="DB49" s="96">
        <v>317</v>
      </c>
      <c r="DC49" s="54" t="s">
        <v>1309</v>
      </c>
      <c r="DD49" s="111" t="s">
        <v>1310</v>
      </c>
      <c r="DE49" s="54" t="s">
        <v>1311</v>
      </c>
      <c r="DF49" s="105">
        <v>200</v>
      </c>
      <c r="DG49" s="106">
        <v>45</v>
      </c>
      <c r="DH49" s="107">
        <f t="shared" si="2"/>
        <v>9000</v>
      </c>
      <c r="DI49" s="116"/>
      <c r="DJ49" s="54" t="s">
        <v>1312</v>
      </c>
      <c r="DK49" s="54" t="s">
        <v>886</v>
      </c>
      <c r="DL49" s="54" t="s">
        <v>962</v>
      </c>
      <c r="DM49" s="54" t="s">
        <v>1172</v>
      </c>
      <c r="DN49" s="54" t="s">
        <v>889</v>
      </c>
      <c r="DO49" s="54" t="s">
        <v>890</v>
      </c>
      <c r="DP49" s="115" t="s">
        <v>891</v>
      </c>
      <c r="DQ49" s="54" t="s">
        <v>892</v>
      </c>
      <c r="DR49" s="49" t="s">
        <v>1313</v>
      </c>
    </row>
    <row r="50" customHeight="1" spans="1:122">
      <c r="A50" s="23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38">
        <v>47</v>
      </c>
      <c r="AE50" s="39" t="s">
        <v>871</v>
      </c>
      <c r="AF50" s="25" t="s">
        <v>902</v>
      </c>
      <c r="AG50" s="54" t="s">
        <v>1314</v>
      </c>
      <c r="AH50" s="18" t="s">
        <v>874</v>
      </c>
      <c r="AI50" s="29">
        <v>50.95</v>
      </c>
      <c r="AJ50" s="51">
        <v>43624</v>
      </c>
      <c r="AK50" s="49"/>
      <c r="AL50" s="50"/>
      <c r="AM50" s="50"/>
      <c r="AN50" s="38" t="s">
        <v>1315</v>
      </c>
      <c r="AO50" s="39" t="str">
        <f t="shared" si="34"/>
        <v>二道沟隧道出口</v>
      </c>
      <c r="AP50" s="25" t="str">
        <f t="shared" si="35"/>
        <v>初期支护</v>
      </c>
      <c r="AQ50" s="47" t="str">
        <f t="shared" si="36"/>
        <v>0b-4</v>
      </c>
      <c r="AR50" s="18" t="str">
        <f t="shared" si="37"/>
        <v>C25</v>
      </c>
      <c r="AS50" s="29">
        <f t="shared" si="38"/>
        <v>50.95</v>
      </c>
      <c r="AT50" s="48">
        <f t="shared" si="39"/>
        <v>43624</v>
      </c>
      <c r="AU50" s="54">
        <v>28</v>
      </c>
      <c r="AV50" s="57">
        <f t="shared" si="22"/>
        <v>43652</v>
      </c>
      <c r="AW50" s="61">
        <v>3</v>
      </c>
      <c r="AX50" s="62">
        <v>37.4</v>
      </c>
      <c r="AY50" s="62">
        <v>36.9</v>
      </c>
      <c r="AZ50" s="62">
        <v>36.8</v>
      </c>
      <c r="BA50" s="62"/>
      <c r="BB50" s="62"/>
      <c r="BC50" s="62"/>
      <c r="BD50" s="54">
        <v>195</v>
      </c>
      <c r="BE50" s="54">
        <v>200</v>
      </c>
      <c r="BF50" s="54"/>
      <c r="BG50" s="49"/>
      <c r="BH50" s="23"/>
      <c r="BI50" s="74" t="s">
        <v>1316</v>
      </c>
      <c r="BJ50" s="75">
        <f t="shared" si="28"/>
        <v>43622</v>
      </c>
      <c r="BK50" s="18" t="str">
        <f t="shared" si="40"/>
        <v>C25</v>
      </c>
      <c r="BL50" s="25" t="str">
        <f t="shared" si="41"/>
        <v>初期支护</v>
      </c>
      <c r="BM50" s="29">
        <f t="shared" si="42"/>
        <v>26.24</v>
      </c>
      <c r="BN50" s="29" t="str">
        <f>E18</f>
        <v>HPB-C25-1002003</v>
      </c>
      <c r="BO50" s="29">
        <f>BM50*G18</f>
        <v>12.0704</v>
      </c>
      <c r="BP50" s="29">
        <f t="shared" si="46"/>
        <v>107.0602</v>
      </c>
      <c r="BQ50" s="25"/>
      <c r="BR50" s="29">
        <f>BM50*M18</f>
        <v>23.7472</v>
      </c>
      <c r="BS50" s="29">
        <f t="shared" si="47"/>
        <v>219.6671</v>
      </c>
      <c r="BT50" s="26"/>
      <c r="BU50" s="25"/>
      <c r="BV50" s="25"/>
      <c r="BW50" s="25"/>
      <c r="BX50" s="82">
        <f>BM50*R18</f>
        <v>21.1232</v>
      </c>
      <c r="BY50" s="82">
        <f t="shared" si="45"/>
        <v>188.5561</v>
      </c>
      <c r="BZ50" s="25"/>
      <c r="CA50" s="25"/>
      <c r="CB50" s="25"/>
      <c r="CC50" s="26"/>
      <c r="CD50" s="85">
        <v>0</v>
      </c>
      <c r="CE50" s="85">
        <f t="shared" si="44"/>
        <v>79.799</v>
      </c>
      <c r="CF50" s="26"/>
      <c r="CG50" s="29">
        <f>BM50*Z18</f>
        <v>0.482816</v>
      </c>
      <c r="CH50" s="29">
        <f t="shared" si="32"/>
        <v>9.286848</v>
      </c>
      <c r="CI50" s="80"/>
      <c r="CJ50" s="29">
        <f>BM50*I18</f>
        <v>0.023616</v>
      </c>
      <c r="CK50" s="29">
        <f t="shared" si="21"/>
        <v>0.750654</v>
      </c>
      <c r="CL50" s="25"/>
      <c r="CM50" s="25">
        <v>0</v>
      </c>
      <c r="CN50" s="25" t="e">
        <f t="shared" si="17"/>
        <v>#REF!</v>
      </c>
      <c r="CO50" s="25"/>
      <c r="CP50" s="29">
        <f>BM50*X18</f>
        <v>0.1569152</v>
      </c>
      <c r="CQ50" s="29">
        <f t="shared" si="27"/>
        <v>4.5509936</v>
      </c>
      <c r="CR50" s="77"/>
      <c r="CS50" s="97">
        <v>0</v>
      </c>
      <c r="CT50" s="16">
        <f t="shared" si="19"/>
        <v>16.5386</v>
      </c>
      <c r="CU50" s="49"/>
      <c r="CV50" s="23"/>
      <c r="CW50" s="23"/>
      <c r="CX50" s="95">
        <v>2010</v>
      </c>
      <c r="CY50" s="54">
        <v>5</v>
      </c>
      <c r="CZ50" s="54">
        <v>9</v>
      </c>
      <c r="DA50" s="54" t="s">
        <v>880</v>
      </c>
      <c r="DB50" s="96">
        <v>363</v>
      </c>
      <c r="DC50" s="54" t="s">
        <v>1195</v>
      </c>
      <c r="DD50" s="54" t="s">
        <v>1196</v>
      </c>
      <c r="DE50" s="54" t="s">
        <v>883</v>
      </c>
      <c r="DF50" s="109">
        <v>96.45</v>
      </c>
      <c r="DG50" s="110">
        <v>425</v>
      </c>
      <c r="DH50" s="107">
        <f t="shared" si="2"/>
        <v>40991.25</v>
      </c>
      <c r="DI50" s="114"/>
      <c r="DJ50" s="54" t="s">
        <v>1197</v>
      </c>
      <c r="DK50" s="54" t="s">
        <v>886</v>
      </c>
      <c r="DL50" s="54" t="s">
        <v>887</v>
      </c>
      <c r="DM50" s="54" t="s">
        <v>928</v>
      </c>
      <c r="DN50" s="54" t="s">
        <v>889</v>
      </c>
      <c r="DO50" s="54" t="s">
        <v>811</v>
      </c>
      <c r="DP50" s="115" t="s">
        <v>891</v>
      </c>
      <c r="DQ50" s="54" t="s">
        <v>892</v>
      </c>
      <c r="DR50" s="49" t="s">
        <v>1198</v>
      </c>
    </row>
    <row r="51" customHeight="1" spans="1:122">
      <c r="A51" s="23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38">
        <v>48</v>
      </c>
      <c r="AE51" s="39" t="s">
        <v>871</v>
      </c>
      <c r="AF51" s="25" t="s">
        <v>902</v>
      </c>
      <c r="AG51" s="54" t="s">
        <v>1317</v>
      </c>
      <c r="AH51" s="18" t="s">
        <v>874</v>
      </c>
      <c r="AI51" s="29">
        <v>12.49</v>
      </c>
      <c r="AJ51" s="51">
        <v>43625</v>
      </c>
      <c r="AK51" s="49"/>
      <c r="AL51" s="50"/>
      <c r="AM51" s="50"/>
      <c r="AN51" s="38" t="s">
        <v>1318</v>
      </c>
      <c r="AO51" s="39" t="str">
        <f t="shared" si="34"/>
        <v>二道沟隧道出口</v>
      </c>
      <c r="AP51" s="25" t="str">
        <f t="shared" si="35"/>
        <v>初期支护</v>
      </c>
      <c r="AQ51" s="47" t="str">
        <f t="shared" si="36"/>
        <v>62#左幅</v>
      </c>
      <c r="AR51" s="18" t="str">
        <f t="shared" si="37"/>
        <v>C25</v>
      </c>
      <c r="AS51" s="29">
        <f t="shared" si="38"/>
        <v>12.49</v>
      </c>
      <c r="AT51" s="48">
        <f t="shared" si="39"/>
        <v>43625</v>
      </c>
      <c r="AU51" s="54">
        <v>28</v>
      </c>
      <c r="AV51" s="57">
        <f t="shared" si="22"/>
        <v>43653</v>
      </c>
      <c r="AW51" s="61">
        <v>2</v>
      </c>
      <c r="AX51" s="62">
        <v>42.9</v>
      </c>
      <c r="AY51" s="62">
        <v>42</v>
      </c>
      <c r="AZ51" s="62"/>
      <c r="BA51" s="62"/>
      <c r="BB51" s="62"/>
      <c r="BC51" s="62"/>
      <c r="BD51" s="54">
        <v>185</v>
      </c>
      <c r="BE51" s="54">
        <v>195</v>
      </c>
      <c r="BF51" s="54"/>
      <c r="BG51" s="49"/>
      <c r="BH51" s="23"/>
      <c r="BI51" s="74" t="s">
        <v>1319</v>
      </c>
      <c r="BJ51" s="75">
        <f t="shared" si="28"/>
        <v>43623</v>
      </c>
      <c r="BK51" s="18" t="str">
        <f t="shared" si="40"/>
        <v>C25</v>
      </c>
      <c r="BL51" s="25" t="str">
        <f t="shared" si="41"/>
        <v>初期支护</v>
      </c>
      <c r="BM51" s="29">
        <f t="shared" si="42"/>
        <v>22.48</v>
      </c>
      <c r="BN51" s="29" t="str">
        <f>E18</f>
        <v>HPB-C25-1002003</v>
      </c>
      <c r="BO51" s="29">
        <f>BM51*G18</f>
        <v>10.3408</v>
      </c>
      <c r="BP51" s="29">
        <f t="shared" si="46"/>
        <v>117.401</v>
      </c>
      <c r="BQ51" s="25"/>
      <c r="BR51" s="29">
        <f>BM51*M18</f>
        <v>20.3444</v>
      </c>
      <c r="BS51" s="29">
        <f t="shared" si="47"/>
        <v>240.0115</v>
      </c>
      <c r="BT51" s="26"/>
      <c r="BU51" s="25"/>
      <c r="BV51" s="25"/>
      <c r="BW51" s="25"/>
      <c r="BX51" s="82">
        <f>BM51*R18</f>
        <v>18.0964</v>
      </c>
      <c r="BY51" s="82">
        <f t="shared" si="45"/>
        <v>206.6525</v>
      </c>
      <c r="BZ51" s="25"/>
      <c r="CA51" s="25"/>
      <c r="CB51" s="25"/>
      <c r="CC51" s="26"/>
      <c r="CD51" s="85">
        <v>0</v>
      </c>
      <c r="CE51" s="85">
        <f t="shared" si="44"/>
        <v>79.799</v>
      </c>
      <c r="CF51" s="26"/>
      <c r="CG51" s="29">
        <f>BM51*Z18</f>
        <v>0.413632</v>
      </c>
      <c r="CH51" s="29">
        <f t="shared" si="32"/>
        <v>9.70048</v>
      </c>
      <c r="CI51" s="80"/>
      <c r="CJ51" s="29">
        <f>BM51*I18</f>
        <v>0.020232</v>
      </c>
      <c r="CK51" s="29">
        <f t="shared" si="21"/>
        <v>0.770886</v>
      </c>
      <c r="CL51" s="25"/>
      <c r="CM51" s="25">
        <v>0</v>
      </c>
      <c r="CN51" s="25" t="e">
        <f t="shared" si="17"/>
        <v>#REF!</v>
      </c>
      <c r="CO51" s="25"/>
      <c r="CP51" s="29">
        <f>BM51*X18</f>
        <v>0.1344304</v>
      </c>
      <c r="CQ51" s="29">
        <f t="shared" si="27"/>
        <v>4.685424</v>
      </c>
      <c r="CR51" s="77"/>
      <c r="CS51" s="97">
        <v>0</v>
      </c>
      <c r="CT51" s="16">
        <f t="shared" si="19"/>
        <v>16.5386</v>
      </c>
      <c r="CU51" s="49"/>
      <c r="CV51" s="23"/>
      <c r="CW51" s="23"/>
      <c r="CX51" s="95">
        <v>2010</v>
      </c>
      <c r="CY51" s="54">
        <v>5</v>
      </c>
      <c r="CZ51" s="54">
        <v>19</v>
      </c>
      <c r="DA51" s="54" t="s">
        <v>880</v>
      </c>
      <c r="DB51" s="96">
        <v>611</v>
      </c>
      <c r="DC51" s="54" t="s">
        <v>1195</v>
      </c>
      <c r="DD51" s="54" t="s">
        <v>1196</v>
      </c>
      <c r="DE51" s="54" t="s">
        <v>883</v>
      </c>
      <c r="DF51" s="105">
        <v>43.95</v>
      </c>
      <c r="DG51" s="110">
        <v>425</v>
      </c>
      <c r="DH51" s="107">
        <f t="shared" si="2"/>
        <v>18678.75</v>
      </c>
      <c r="DI51" s="116"/>
      <c r="DJ51" s="54" t="s">
        <v>1197</v>
      </c>
      <c r="DK51" s="54" t="s">
        <v>886</v>
      </c>
      <c r="DL51" s="54" t="s">
        <v>887</v>
      </c>
      <c r="DM51" s="54" t="s">
        <v>928</v>
      </c>
      <c r="DN51" s="54" t="s">
        <v>889</v>
      </c>
      <c r="DO51" s="54" t="s">
        <v>811</v>
      </c>
      <c r="DP51" s="115" t="s">
        <v>891</v>
      </c>
      <c r="DQ51" s="54" t="s">
        <v>892</v>
      </c>
      <c r="DR51" s="49" t="s">
        <v>1198</v>
      </c>
    </row>
    <row r="52" customHeight="1" spans="1:122">
      <c r="A52" s="23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38">
        <v>49</v>
      </c>
      <c r="AE52" s="39" t="s">
        <v>871</v>
      </c>
      <c r="AF52" s="25" t="s">
        <v>1263</v>
      </c>
      <c r="AG52" s="54" t="s">
        <v>1278</v>
      </c>
      <c r="AH52" s="18" t="s">
        <v>874</v>
      </c>
      <c r="AI52" s="29">
        <v>57.018</v>
      </c>
      <c r="AJ52" s="51">
        <v>43625</v>
      </c>
      <c r="AK52" s="49"/>
      <c r="AL52" s="50"/>
      <c r="AM52" s="50"/>
      <c r="AN52" s="38" t="s">
        <v>1320</v>
      </c>
      <c r="AO52" s="39" t="str">
        <f t="shared" si="34"/>
        <v>二道沟隧道出口</v>
      </c>
      <c r="AP52" s="25" t="str">
        <f t="shared" si="35"/>
        <v>仰拱</v>
      </c>
      <c r="AQ52" s="47" t="str">
        <f t="shared" si="36"/>
        <v>58#</v>
      </c>
      <c r="AR52" s="18" t="str">
        <f t="shared" si="37"/>
        <v>C25</v>
      </c>
      <c r="AS52" s="29">
        <f t="shared" si="38"/>
        <v>57.018</v>
      </c>
      <c r="AT52" s="48">
        <f t="shared" si="39"/>
        <v>43625</v>
      </c>
      <c r="AU52" s="54">
        <v>28</v>
      </c>
      <c r="AV52" s="57">
        <f t="shared" si="22"/>
        <v>43653</v>
      </c>
      <c r="AW52" s="61">
        <v>2</v>
      </c>
      <c r="AX52" s="62">
        <v>47.4</v>
      </c>
      <c r="AY52" s="62">
        <v>48.8</v>
      </c>
      <c r="AZ52" s="62"/>
      <c r="BA52" s="62"/>
      <c r="BB52" s="62"/>
      <c r="BC52" s="62"/>
      <c r="BD52" s="54"/>
      <c r="BE52" s="54"/>
      <c r="BF52" s="54"/>
      <c r="BG52" s="49"/>
      <c r="BH52" s="23"/>
      <c r="BI52" s="74" t="s">
        <v>1321</v>
      </c>
      <c r="BJ52" s="75">
        <f t="shared" si="28"/>
        <v>43624</v>
      </c>
      <c r="BK52" s="18" t="str">
        <f t="shared" si="40"/>
        <v>C25</v>
      </c>
      <c r="BL52" s="25" t="str">
        <f t="shared" si="41"/>
        <v>初期支护</v>
      </c>
      <c r="BM52" s="29">
        <f t="shared" si="42"/>
        <v>50.95</v>
      </c>
      <c r="BN52" s="29" t="str">
        <f>E18</f>
        <v>HPB-C25-1002003</v>
      </c>
      <c r="BO52" s="29">
        <f>BM52*G18</f>
        <v>23.437</v>
      </c>
      <c r="BP52" s="29">
        <f>BO52</f>
        <v>23.437</v>
      </c>
      <c r="BQ52" s="77" t="s">
        <v>1322</v>
      </c>
      <c r="BR52" s="29">
        <f>BM52*M18</f>
        <v>46.10975</v>
      </c>
      <c r="BS52" s="29">
        <f t="shared" si="47"/>
        <v>286.12125</v>
      </c>
      <c r="BT52" s="25"/>
      <c r="BU52" s="25"/>
      <c r="BV52" s="25"/>
      <c r="BW52" s="25"/>
      <c r="BX52" s="82">
        <f>BM52*R18</f>
        <v>41.01475</v>
      </c>
      <c r="BY52" s="82">
        <f t="shared" si="45"/>
        <v>247.66725</v>
      </c>
      <c r="BZ52" s="25"/>
      <c r="CA52" s="25"/>
      <c r="CB52" s="25"/>
      <c r="CC52" s="26"/>
      <c r="CD52" s="85">
        <v>0</v>
      </c>
      <c r="CE52" s="85">
        <f t="shared" si="44"/>
        <v>79.799</v>
      </c>
      <c r="CF52" s="26"/>
      <c r="CG52" s="29">
        <f>BM52*Z18</f>
        <v>0.93748</v>
      </c>
      <c r="CH52" s="29">
        <f t="shared" si="32"/>
        <v>10.63796</v>
      </c>
      <c r="CI52" s="80"/>
      <c r="CJ52" s="29">
        <f>BM52*I18</f>
        <v>0.045855</v>
      </c>
      <c r="CK52" s="29">
        <f t="shared" si="21"/>
        <v>0.816741</v>
      </c>
      <c r="CL52" s="25"/>
      <c r="CM52" s="25">
        <v>0</v>
      </c>
      <c r="CN52" s="25" t="e">
        <f t="shared" si="17"/>
        <v>#REF!</v>
      </c>
      <c r="CO52" s="25"/>
      <c r="CP52" s="29">
        <f>BM52*X18</f>
        <v>0.304681</v>
      </c>
      <c r="CQ52" s="29">
        <f t="shared" si="27"/>
        <v>4.990105</v>
      </c>
      <c r="CR52" s="77"/>
      <c r="CS52" s="97">
        <v>0</v>
      </c>
      <c r="CT52" s="16">
        <f t="shared" si="19"/>
        <v>16.5386</v>
      </c>
      <c r="CU52" s="49"/>
      <c r="CV52" s="23"/>
      <c r="CW52" s="23"/>
      <c r="CX52" s="95">
        <v>2010</v>
      </c>
      <c r="CY52" s="54">
        <v>5</v>
      </c>
      <c r="CZ52" s="54">
        <v>20</v>
      </c>
      <c r="DA52" s="54" t="s">
        <v>880</v>
      </c>
      <c r="DB52" s="96">
        <v>616</v>
      </c>
      <c r="DC52" s="54" t="s">
        <v>1195</v>
      </c>
      <c r="DD52" s="54" t="s">
        <v>1196</v>
      </c>
      <c r="DE52" s="54" t="s">
        <v>883</v>
      </c>
      <c r="DF52" s="105">
        <v>44.08</v>
      </c>
      <c r="DG52" s="110">
        <v>425</v>
      </c>
      <c r="DH52" s="107">
        <f t="shared" si="2"/>
        <v>18734</v>
      </c>
      <c r="DI52" s="116"/>
      <c r="DJ52" s="54" t="s">
        <v>1197</v>
      </c>
      <c r="DK52" s="54" t="s">
        <v>886</v>
      </c>
      <c r="DL52" s="54" t="s">
        <v>887</v>
      </c>
      <c r="DM52" s="54" t="s">
        <v>928</v>
      </c>
      <c r="DN52" s="54" t="s">
        <v>889</v>
      </c>
      <c r="DO52" s="54" t="s">
        <v>811</v>
      </c>
      <c r="DP52" s="115" t="s">
        <v>891</v>
      </c>
      <c r="DQ52" s="54" t="s">
        <v>892</v>
      </c>
      <c r="DR52" s="49" t="s">
        <v>1198</v>
      </c>
    </row>
    <row r="53" customHeight="1" spans="1:122">
      <c r="A53" s="23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38">
        <v>50</v>
      </c>
      <c r="AE53" s="39" t="s">
        <v>871</v>
      </c>
      <c r="AF53" s="25" t="s">
        <v>930</v>
      </c>
      <c r="AG53" s="54" t="s">
        <v>1238</v>
      </c>
      <c r="AH53" s="18" t="s">
        <v>874</v>
      </c>
      <c r="AI53" s="29">
        <v>48.399</v>
      </c>
      <c r="AJ53" s="51">
        <v>43626</v>
      </c>
      <c r="AK53" s="49"/>
      <c r="AL53" s="50"/>
      <c r="AM53" s="50"/>
      <c r="AN53" s="38" t="s">
        <v>1323</v>
      </c>
      <c r="AO53" s="39" t="str">
        <f t="shared" si="34"/>
        <v>二道沟隧道出口</v>
      </c>
      <c r="AP53" s="25" t="str">
        <f t="shared" si="35"/>
        <v>仰拱填充</v>
      </c>
      <c r="AQ53" s="47" t="str">
        <f t="shared" si="36"/>
        <v>3#-0</v>
      </c>
      <c r="AR53" s="18" t="str">
        <f t="shared" si="37"/>
        <v>C25</v>
      </c>
      <c r="AS53" s="29">
        <f t="shared" si="38"/>
        <v>48.399</v>
      </c>
      <c r="AT53" s="48">
        <f t="shared" si="39"/>
        <v>43626</v>
      </c>
      <c r="AU53" s="54">
        <v>28</v>
      </c>
      <c r="AV53" s="57">
        <f t="shared" ref="AV53:AV116" si="48">AT53+28</f>
        <v>43654</v>
      </c>
      <c r="AW53" s="61">
        <v>3</v>
      </c>
      <c r="AX53" s="62">
        <v>37.6</v>
      </c>
      <c r="AY53" s="62">
        <v>38.3</v>
      </c>
      <c r="AZ53" s="62">
        <v>37.4</v>
      </c>
      <c r="BA53" s="62"/>
      <c r="BB53" s="62"/>
      <c r="BC53" s="62"/>
      <c r="BD53" s="54">
        <v>190</v>
      </c>
      <c r="BE53" s="54">
        <v>195</v>
      </c>
      <c r="BF53" s="54"/>
      <c r="BG53" s="49"/>
      <c r="BH53" s="23"/>
      <c r="BI53" s="74" t="s">
        <v>1324</v>
      </c>
      <c r="BJ53" s="75">
        <f t="shared" si="28"/>
        <v>43625</v>
      </c>
      <c r="BK53" s="18" t="str">
        <f t="shared" si="40"/>
        <v>C25</v>
      </c>
      <c r="BL53" s="25" t="str">
        <f t="shared" si="41"/>
        <v>初期支护</v>
      </c>
      <c r="BM53" s="29">
        <f t="shared" si="42"/>
        <v>12.49</v>
      </c>
      <c r="BN53" s="29" t="str">
        <f>E18</f>
        <v>HPB-C25-1002003</v>
      </c>
      <c r="BO53" s="29">
        <f>BM53*G18</f>
        <v>5.7454</v>
      </c>
      <c r="BP53" s="29">
        <f t="shared" ref="BP53:BP60" si="49">BO53+BP52</f>
        <v>29.1824</v>
      </c>
      <c r="BQ53" s="80" t="s">
        <v>1325</v>
      </c>
      <c r="BR53" s="29">
        <f>BM53*M18</f>
        <v>11.30345</v>
      </c>
      <c r="BS53" s="29">
        <f t="shared" si="47"/>
        <v>297.4247</v>
      </c>
      <c r="BT53" s="25"/>
      <c r="BU53" s="25"/>
      <c r="BV53" s="25"/>
      <c r="BW53" s="25"/>
      <c r="BX53" s="82">
        <f>BM53*R18</f>
        <v>10.05445</v>
      </c>
      <c r="BY53" s="82">
        <f t="shared" si="45"/>
        <v>257.7217</v>
      </c>
      <c r="BZ53" s="25"/>
      <c r="CA53" s="25"/>
      <c r="CB53" s="25"/>
      <c r="CC53" s="26"/>
      <c r="CD53" s="85">
        <v>0</v>
      </c>
      <c r="CE53" s="85">
        <f t="shared" si="44"/>
        <v>79.799</v>
      </c>
      <c r="CF53" s="26"/>
      <c r="CG53" s="29">
        <f>BM53*Z18</f>
        <v>0.229816</v>
      </c>
      <c r="CH53" s="29">
        <f t="shared" si="32"/>
        <v>10.867776</v>
      </c>
      <c r="CI53" s="80"/>
      <c r="CJ53" s="29">
        <f>BM53*I18</f>
        <v>0.011241</v>
      </c>
      <c r="CK53" s="29">
        <f t="shared" si="21"/>
        <v>0.827982</v>
      </c>
      <c r="CL53" s="25"/>
      <c r="CM53" s="25">
        <v>0</v>
      </c>
      <c r="CN53" s="25" t="e">
        <f t="shared" si="17"/>
        <v>#REF!</v>
      </c>
      <c r="CO53" s="25"/>
      <c r="CP53" s="29">
        <f>BM53*X18</f>
        <v>0.0746902</v>
      </c>
      <c r="CQ53" s="29">
        <f t="shared" si="27"/>
        <v>5.0647952</v>
      </c>
      <c r="CR53" s="77"/>
      <c r="CS53" s="97">
        <v>0</v>
      </c>
      <c r="CT53" s="16">
        <f t="shared" si="19"/>
        <v>16.5386</v>
      </c>
      <c r="CU53" s="49"/>
      <c r="CV53" s="23"/>
      <c r="CW53" s="23"/>
      <c r="CX53" s="95">
        <v>2010</v>
      </c>
      <c r="CY53" s="54">
        <v>5</v>
      </c>
      <c r="CZ53" s="54">
        <v>9</v>
      </c>
      <c r="DA53" s="54" t="s">
        <v>880</v>
      </c>
      <c r="DB53" s="96">
        <v>369</v>
      </c>
      <c r="DC53" s="54" t="s">
        <v>1168</v>
      </c>
      <c r="DD53" s="54"/>
      <c r="DE53" s="54" t="s">
        <v>1169</v>
      </c>
      <c r="DF53" s="109">
        <v>32.6</v>
      </c>
      <c r="DG53" s="106"/>
      <c r="DH53" s="107">
        <f t="shared" si="2"/>
        <v>0</v>
      </c>
      <c r="DI53" s="114" t="s">
        <v>1170</v>
      </c>
      <c r="DJ53" s="54" t="s">
        <v>1171</v>
      </c>
      <c r="DK53" s="54" t="s">
        <v>886</v>
      </c>
      <c r="DL53" s="54" t="s">
        <v>887</v>
      </c>
      <c r="DM53" s="54" t="s">
        <v>1172</v>
      </c>
      <c r="DN53" s="54" t="s">
        <v>889</v>
      </c>
      <c r="DO53" s="54" t="s">
        <v>1168</v>
      </c>
      <c r="DP53" s="115" t="s">
        <v>891</v>
      </c>
      <c r="DQ53" s="54" t="s">
        <v>892</v>
      </c>
      <c r="DR53" s="49"/>
    </row>
    <row r="54" customHeight="1" spans="1:122">
      <c r="A54" s="23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38">
        <v>51</v>
      </c>
      <c r="AE54" s="39" t="s">
        <v>871</v>
      </c>
      <c r="AF54" s="25" t="s">
        <v>902</v>
      </c>
      <c r="AG54" s="54" t="s">
        <v>1326</v>
      </c>
      <c r="AH54" s="18" t="s">
        <v>874</v>
      </c>
      <c r="AI54" s="29">
        <v>22.17</v>
      </c>
      <c r="AJ54" s="51">
        <v>43626</v>
      </c>
      <c r="AK54" s="49"/>
      <c r="AL54" s="50"/>
      <c r="AM54" s="50"/>
      <c r="AN54" s="38" t="s">
        <v>1327</v>
      </c>
      <c r="AO54" s="39" t="str">
        <f t="shared" si="34"/>
        <v>二道沟隧道出口</v>
      </c>
      <c r="AP54" s="25" t="str">
        <f t="shared" si="35"/>
        <v>初期支护</v>
      </c>
      <c r="AQ54" s="47" t="str">
        <f t="shared" si="36"/>
        <v>6#-0</v>
      </c>
      <c r="AR54" s="18" t="str">
        <f t="shared" si="37"/>
        <v>C25</v>
      </c>
      <c r="AS54" s="29">
        <f t="shared" si="38"/>
        <v>22.17</v>
      </c>
      <c r="AT54" s="48">
        <f t="shared" si="39"/>
        <v>43626</v>
      </c>
      <c r="AU54" s="54">
        <v>28</v>
      </c>
      <c r="AV54" s="57">
        <f t="shared" si="48"/>
        <v>43654</v>
      </c>
      <c r="AW54" s="61">
        <v>3</v>
      </c>
      <c r="AX54" s="62">
        <v>37.7</v>
      </c>
      <c r="AY54" s="62">
        <v>36.9</v>
      </c>
      <c r="AZ54" s="62">
        <v>36.9</v>
      </c>
      <c r="BA54" s="62"/>
      <c r="BB54" s="62"/>
      <c r="BC54" s="62"/>
      <c r="BD54" s="54">
        <v>205</v>
      </c>
      <c r="BE54" s="54">
        <v>200</v>
      </c>
      <c r="BF54" s="54"/>
      <c r="BG54" s="49"/>
      <c r="BH54" s="23"/>
      <c r="BI54" s="74" t="s">
        <v>1328</v>
      </c>
      <c r="BJ54" s="75">
        <f t="shared" si="28"/>
        <v>43625</v>
      </c>
      <c r="BK54" s="18" t="str">
        <f t="shared" si="40"/>
        <v>C25</v>
      </c>
      <c r="BL54" s="25" t="str">
        <f t="shared" si="41"/>
        <v>仰拱</v>
      </c>
      <c r="BM54" s="29">
        <f t="shared" si="42"/>
        <v>57.018</v>
      </c>
      <c r="BN54" s="29" t="str">
        <f>E9</f>
        <v>HPB-C40-1002002</v>
      </c>
      <c r="BO54" s="29">
        <f>BM54*G9</f>
        <v>19.272084</v>
      </c>
      <c r="BP54" s="29">
        <f t="shared" si="49"/>
        <v>48.454484</v>
      </c>
      <c r="BQ54" s="80"/>
      <c r="BR54" s="29">
        <f>BM54*M9</f>
        <v>40.48278</v>
      </c>
      <c r="BS54" s="29">
        <f>BR54</f>
        <v>40.48278</v>
      </c>
      <c r="BT54" s="78" t="s">
        <v>1329</v>
      </c>
      <c r="BU54" s="25"/>
      <c r="BV54" s="25"/>
      <c r="BW54" s="25"/>
      <c r="BX54" s="82">
        <f>BM54*P9</f>
        <v>12.315888</v>
      </c>
      <c r="BY54" s="82">
        <f t="shared" si="45"/>
        <v>270.037588</v>
      </c>
      <c r="BZ54" s="25"/>
      <c r="CA54" s="25"/>
      <c r="CB54" s="25"/>
      <c r="CC54" s="26"/>
      <c r="CD54" s="85">
        <f>BM54*R9</f>
        <v>49.263552</v>
      </c>
      <c r="CE54" s="85">
        <f>CD54</f>
        <v>49.263552</v>
      </c>
      <c r="CF54" s="79" t="s">
        <v>1281</v>
      </c>
      <c r="CG54" s="29">
        <v>0</v>
      </c>
      <c r="CH54" s="29">
        <f t="shared" si="32"/>
        <v>10.867776</v>
      </c>
      <c r="CI54" s="80"/>
      <c r="CJ54" s="29">
        <v>0</v>
      </c>
      <c r="CK54" s="29">
        <f t="shared" si="21"/>
        <v>0.827982</v>
      </c>
      <c r="CL54" s="25"/>
      <c r="CM54" s="25">
        <f>BM54*V9</f>
        <v>0.02394756</v>
      </c>
      <c r="CN54" s="25" t="e">
        <f t="shared" si="17"/>
        <v>#REF!</v>
      </c>
      <c r="CO54" s="25"/>
      <c r="CP54" s="29">
        <f>BM54*X9</f>
        <v>0.256581</v>
      </c>
      <c r="CQ54" s="29">
        <f t="shared" si="27"/>
        <v>5.3213762</v>
      </c>
      <c r="CR54" s="77"/>
      <c r="CS54" s="97">
        <f>BM54*K9</f>
        <v>6.386016</v>
      </c>
      <c r="CT54" s="16">
        <f t="shared" si="19"/>
        <v>22.924616</v>
      </c>
      <c r="CU54" s="49"/>
      <c r="CV54" s="23"/>
      <c r="CW54" s="23"/>
      <c r="CX54" s="95">
        <v>2010</v>
      </c>
      <c r="CY54" s="54">
        <v>5</v>
      </c>
      <c r="CZ54" s="54">
        <v>9</v>
      </c>
      <c r="DA54" s="54" t="s">
        <v>880</v>
      </c>
      <c r="DB54" s="96">
        <v>370</v>
      </c>
      <c r="DC54" s="54" t="s">
        <v>1177</v>
      </c>
      <c r="DD54" s="54" t="s">
        <v>1178</v>
      </c>
      <c r="DE54" s="54" t="s">
        <v>1169</v>
      </c>
      <c r="DF54" s="109">
        <v>64</v>
      </c>
      <c r="DG54" s="106"/>
      <c r="DH54" s="107">
        <f t="shared" si="2"/>
        <v>0</v>
      </c>
      <c r="DI54" s="114" t="s">
        <v>1179</v>
      </c>
      <c r="DJ54" s="54" t="s">
        <v>1204</v>
      </c>
      <c r="DK54" s="54" t="s">
        <v>886</v>
      </c>
      <c r="DL54" s="54" t="s">
        <v>887</v>
      </c>
      <c r="DM54" s="54" t="s">
        <v>1172</v>
      </c>
      <c r="DN54" s="54" t="s">
        <v>889</v>
      </c>
      <c r="DO54" s="54" t="s">
        <v>1177</v>
      </c>
      <c r="DP54" s="115" t="s">
        <v>891</v>
      </c>
      <c r="DQ54" s="54" t="s">
        <v>892</v>
      </c>
      <c r="DR54" s="49"/>
    </row>
    <row r="55" customHeight="1" spans="1:122">
      <c r="A55" s="23"/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38">
        <v>52</v>
      </c>
      <c r="AE55" s="39" t="s">
        <v>871</v>
      </c>
      <c r="AF55" s="25" t="s">
        <v>1263</v>
      </c>
      <c r="AG55" s="54" t="s">
        <v>1330</v>
      </c>
      <c r="AH55" s="18" t="s">
        <v>874</v>
      </c>
      <c r="AI55" s="25">
        <v>27.004</v>
      </c>
      <c r="AJ55" s="51">
        <v>43627</v>
      </c>
      <c r="AK55" s="49"/>
      <c r="AL55" s="50"/>
      <c r="AM55" s="50"/>
      <c r="AN55" s="38" t="s">
        <v>1331</v>
      </c>
      <c r="AO55" s="39" t="str">
        <f t="shared" si="34"/>
        <v>二道沟隧道出口</v>
      </c>
      <c r="AP55" s="25" t="str">
        <f t="shared" si="35"/>
        <v>仰拱</v>
      </c>
      <c r="AQ55" s="47" t="str">
        <f t="shared" si="36"/>
        <v>62#右幅</v>
      </c>
      <c r="AR55" s="18" t="str">
        <f t="shared" si="37"/>
        <v>C25</v>
      </c>
      <c r="AS55" s="29">
        <f t="shared" si="38"/>
        <v>27.004</v>
      </c>
      <c r="AT55" s="48">
        <f t="shared" si="39"/>
        <v>43627</v>
      </c>
      <c r="AU55" s="54">
        <v>28</v>
      </c>
      <c r="AV55" s="57">
        <f t="shared" si="48"/>
        <v>43655</v>
      </c>
      <c r="AW55" s="61">
        <v>2</v>
      </c>
      <c r="AX55" s="62">
        <v>42.9</v>
      </c>
      <c r="AY55" s="62">
        <v>43.7</v>
      </c>
      <c r="AZ55" s="62"/>
      <c r="BA55" s="62"/>
      <c r="BB55" s="62"/>
      <c r="BC55" s="62"/>
      <c r="BD55" s="54">
        <v>180</v>
      </c>
      <c r="BE55" s="54">
        <v>195</v>
      </c>
      <c r="BF55" s="54"/>
      <c r="BG55" s="49"/>
      <c r="BH55" s="23"/>
      <c r="BI55" s="74" t="s">
        <v>1332</v>
      </c>
      <c r="BJ55" s="75">
        <f t="shared" si="28"/>
        <v>43626</v>
      </c>
      <c r="BK55" s="18" t="str">
        <f t="shared" si="40"/>
        <v>C25</v>
      </c>
      <c r="BL55" s="25" t="str">
        <f t="shared" si="41"/>
        <v>仰拱填充</v>
      </c>
      <c r="BM55" s="29">
        <f t="shared" si="42"/>
        <v>48.399</v>
      </c>
      <c r="BN55" s="29" t="str">
        <f>E9</f>
        <v>HPB-C40-1002002</v>
      </c>
      <c r="BO55" s="29">
        <f>BM55*G9</f>
        <v>16.358862</v>
      </c>
      <c r="BP55" s="29">
        <f t="shared" si="49"/>
        <v>64.813346</v>
      </c>
      <c r="BQ55" s="80" t="s">
        <v>1333</v>
      </c>
      <c r="BR55" s="29">
        <f>BM55*M7</f>
        <v>36.444447</v>
      </c>
      <c r="BS55" s="29">
        <f t="shared" ref="BS55:BS62" si="50">BR55+BS54</f>
        <v>76.927227</v>
      </c>
      <c r="BT55" s="78" t="s">
        <v>1233</v>
      </c>
      <c r="BU55" s="25"/>
      <c r="BV55" s="25"/>
      <c r="BW55" s="25"/>
      <c r="BX55" s="82">
        <f>BM55*O7</f>
        <v>10.454184</v>
      </c>
      <c r="BY55" s="82">
        <f t="shared" si="45"/>
        <v>280.491772</v>
      </c>
      <c r="BZ55" s="25"/>
      <c r="CA55" s="25"/>
      <c r="CB55" s="25"/>
      <c r="CC55" s="26"/>
      <c r="CD55" s="85">
        <f>BM55*R7</f>
        <v>43.026711</v>
      </c>
      <c r="CE55" s="85">
        <f t="shared" ref="CE55:CE74" si="51">CD55+CE54</f>
        <v>92.290263</v>
      </c>
      <c r="CF55" s="79" t="s">
        <v>1282</v>
      </c>
      <c r="CG55" s="29">
        <v>0</v>
      </c>
      <c r="CH55" s="29">
        <f t="shared" si="32"/>
        <v>10.867776</v>
      </c>
      <c r="CI55" s="80"/>
      <c r="CJ55" s="29">
        <v>0</v>
      </c>
      <c r="CK55" s="29">
        <f t="shared" si="21"/>
        <v>0.827982</v>
      </c>
      <c r="CL55" s="25"/>
      <c r="CM55" s="25">
        <v>0</v>
      </c>
      <c r="CN55" s="25" t="e">
        <f t="shared" si="17"/>
        <v>#REF!</v>
      </c>
      <c r="CO55" s="25"/>
      <c r="CP55" s="29">
        <f>BM55*X7</f>
        <v>0.1839162</v>
      </c>
      <c r="CQ55" s="29">
        <f t="shared" si="27"/>
        <v>5.5052924</v>
      </c>
      <c r="CR55" s="77"/>
      <c r="CS55" s="97">
        <f>BM55*K7</f>
        <v>4.597905</v>
      </c>
      <c r="CT55" s="16">
        <f t="shared" si="19"/>
        <v>27.522521</v>
      </c>
      <c r="CU55" s="49"/>
      <c r="CV55" s="23"/>
      <c r="CW55" s="23"/>
      <c r="CX55" s="95">
        <v>2010</v>
      </c>
      <c r="CY55" s="54">
        <v>5</v>
      </c>
      <c r="CZ55" s="54">
        <v>13</v>
      </c>
      <c r="DA55" s="54" t="s">
        <v>880</v>
      </c>
      <c r="DB55" s="96">
        <v>420</v>
      </c>
      <c r="DC55" s="96" t="s">
        <v>1054</v>
      </c>
      <c r="DD55" s="96" t="s">
        <v>1117</v>
      </c>
      <c r="DE55" s="96" t="s">
        <v>883</v>
      </c>
      <c r="DF55" s="112">
        <v>13.655</v>
      </c>
      <c r="DG55" s="113">
        <v>5100</v>
      </c>
      <c r="DH55" s="107">
        <f t="shared" si="2"/>
        <v>69640.5</v>
      </c>
      <c r="DI55" s="117" t="s">
        <v>926</v>
      </c>
      <c r="DJ55" s="54" t="s">
        <v>988</v>
      </c>
      <c r="DK55" s="54" t="s">
        <v>886</v>
      </c>
      <c r="DL55" s="54" t="s">
        <v>887</v>
      </c>
      <c r="DM55" s="54" t="s">
        <v>888</v>
      </c>
      <c r="DN55" s="54" t="s">
        <v>889</v>
      </c>
      <c r="DO55" s="54" t="s">
        <v>890</v>
      </c>
      <c r="DP55" s="115" t="s">
        <v>891</v>
      </c>
      <c r="DQ55" s="54" t="s">
        <v>892</v>
      </c>
      <c r="DR55" s="49" t="s">
        <v>1222</v>
      </c>
    </row>
    <row r="56" customHeight="1" spans="1:122">
      <c r="A56" s="23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38">
        <v>53</v>
      </c>
      <c r="AE56" s="39" t="s">
        <v>871</v>
      </c>
      <c r="AF56" s="25" t="s">
        <v>902</v>
      </c>
      <c r="AG56" s="54" t="s">
        <v>1334</v>
      </c>
      <c r="AH56" s="18" t="s">
        <v>874</v>
      </c>
      <c r="AI56" s="29">
        <v>25.44</v>
      </c>
      <c r="AJ56" s="51">
        <v>43627</v>
      </c>
      <c r="AK56" s="49"/>
      <c r="AL56" s="50"/>
      <c r="AM56" s="50"/>
      <c r="AN56" s="38" t="s">
        <v>1335</v>
      </c>
      <c r="AO56" s="39" t="str">
        <f t="shared" si="34"/>
        <v>二道沟隧道出口</v>
      </c>
      <c r="AP56" s="25" t="str">
        <f t="shared" si="35"/>
        <v>初期支护</v>
      </c>
      <c r="AQ56" s="47" t="str">
        <f t="shared" si="36"/>
        <v>4#-0</v>
      </c>
      <c r="AR56" s="18" t="str">
        <f t="shared" si="37"/>
        <v>C25</v>
      </c>
      <c r="AS56" s="29">
        <f t="shared" si="38"/>
        <v>25.44</v>
      </c>
      <c r="AT56" s="48">
        <f t="shared" si="39"/>
        <v>43627</v>
      </c>
      <c r="AU56" s="54">
        <v>28</v>
      </c>
      <c r="AV56" s="57">
        <f t="shared" si="48"/>
        <v>43655</v>
      </c>
      <c r="AW56" s="61">
        <v>3</v>
      </c>
      <c r="AX56" s="62">
        <v>37.3</v>
      </c>
      <c r="AY56" s="62">
        <v>37.2</v>
      </c>
      <c r="AZ56" s="62">
        <v>38.1</v>
      </c>
      <c r="BA56" s="62"/>
      <c r="BB56" s="62"/>
      <c r="BC56" s="62"/>
      <c r="BD56" s="54">
        <v>185</v>
      </c>
      <c r="BE56" s="54">
        <v>195</v>
      </c>
      <c r="BF56" s="54"/>
      <c r="BG56" s="49"/>
      <c r="BH56" s="23"/>
      <c r="BI56" s="74" t="s">
        <v>1336</v>
      </c>
      <c r="BJ56" s="75">
        <f t="shared" si="28"/>
        <v>43626</v>
      </c>
      <c r="BK56" s="18" t="str">
        <f t="shared" si="40"/>
        <v>C25</v>
      </c>
      <c r="BL56" s="25" t="str">
        <f t="shared" si="41"/>
        <v>初期支护</v>
      </c>
      <c r="BM56" s="29">
        <f t="shared" si="42"/>
        <v>22.17</v>
      </c>
      <c r="BN56" s="29" t="str">
        <f>E18</f>
        <v>HPB-C25-1002003</v>
      </c>
      <c r="BO56" s="29">
        <f>BM56*G18</f>
        <v>10.1982</v>
      </c>
      <c r="BP56" s="29">
        <f t="shared" si="49"/>
        <v>75.011546</v>
      </c>
      <c r="BQ56" s="80"/>
      <c r="BR56" s="29">
        <f>BM56*M18</f>
        <v>20.06385</v>
      </c>
      <c r="BS56" s="29">
        <f t="shared" si="50"/>
        <v>96.991077</v>
      </c>
      <c r="BT56" s="78" t="s">
        <v>1337</v>
      </c>
      <c r="BU56" s="25"/>
      <c r="BV56" s="25"/>
      <c r="BW56" s="25"/>
      <c r="BX56" s="82">
        <f>BM56*R18</f>
        <v>17.84685</v>
      </c>
      <c r="BY56" s="82">
        <f t="shared" si="45"/>
        <v>298.338622</v>
      </c>
      <c r="BZ56" s="25"/>
      <c r="CA56" s="25"/>
      <c r="CB56" s="25"/>
      <c r="CC56" s="26"/>
      <c r="CD56" s="85">
        <v>0</v>
      </c>
      <c r="CE56" s="85">
        <f t="shared" si="51"/>
        <v>92.290263</v>
      </c>
      <c r="CF56" s="79" t="s">
        <v>1338</v>
      </c>
      <c r="CG56" s="29">
        <f>BM56*Z18</f>
        <v>0.407928</v>
      </c>
      <c r="CH56" s="29">
        <f t="shared" si="32"/>
        <v>11.275704</v>
      </c>
      <c r="CI56" s="80"/>
      <c r="CJ56" s="29">
        <f>BM56*I18</f>
        <v>0.019953</v>
      </c>
      <c r="CK56" s="29">
        <f t="shared" si="21"/>
        <v>0.847935</v>
      </c>
      <c r="CL56" s="25"/>
      <c r="CM56" s="25">
        <v>0</v>
      </c>
      <c r="CN56" s="25" t="e">
        <f t="shared" si="17"/>
        <v>#REF!</v>
      </c>
      <c r="CO56" s="25"/>
      <c r="CP56" s="29">
        <f>BM56*X18</f>
        <v>0.1325766</v>
      </c>
      <c r="CQ56" s="29">
        <f t="shared" si="27"/>
        <v>5.637869</v>
      </c>
      <c r="CR56" s="77"/>
      <c r="CS56" s="97">
        <v>0</v>
      </c>
      <c r="CT56" s="16">
        <f t="shared" si="19"/>
        <v>27.522521</v>
      </c>
      <c r="CU56" s="49"/>
      <c r="CV56" s="23"/>
      <c r="CW56" s="23"/>
      <c r="CX56" s="95">
        <v>2010</v>
      </c>
      <c r="CY56" s="54">
        <v>5</v>
      </c>
      <c r="CZ56" s="54">
        <v>14</v>
      </c>
      <c r="DA56" s="54" t="s">
        <v>880</v>
      </c>
      <c r="DB56" s="96">
        <v>435</v>
      </c>
      <c r="DC56" s="96" t="s">
        <v>924</v>
      </c>
      <c r="DD56" s="96" t="s">
        <v>1339</v>
      </c>
      <c r="DE56" s="96" t="s">
        <v>883</v>
      </c>
      <c r="DF56" s="112">
        <v>14.155</v>
      </c>
      <c r="DG56" s="113"/>
      <c r="DH56" s="107">
        <f t="shared" si="2"/>
        <v>0</v>
      </c>
      <c r="DI56" s="117" t="s">
        <v>1340</v>
      </c>
      <c r="DJ56" s="54" t="s">
        <v>927</v>
      </c>
      <c r="DK56" s="54" t="s">
        <v>886</v>
      </c>
      <c r="DL56" s="54" t="s">
        <v>887</v>
      </c>
      <c r="DM56" s="54" t="s">
        <v>928</v>
      </c>
      <c r="DN56" s="54" t="s">
        <v>889</v>
      </c>
      <c r="DO56" s="54" t="s">
        <v>890</v>
      </c>
      <c r="DP56" s="115" t="s">
        <v>891</v>
      </c>
      <c r="DQ56" s="54" t="s">
        <v>892</v>
      </c>
      <c r="DR56" s="49"/>
    </row>
    <row r="57" customHeight="1" spans="1:122">
      <c r="A57" s="23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38">
        <v>54</v>
      </c>
      <c r="AE57" s="39" t="s">
        <v>871</v>
      </c>
      <c r="AF57" s="25" t="s">
        <v>902</v>
      </c>
      <c r="AG57" s="54" t="s">
        <v>1341</v>
      </c>
      <c r="AH57" s="18" t="s">
        <v>874</v>
      </c>
      <c r="AI57" s="29">
        <v>14.9</v>
      </c>
      <c r="AJ57" s="51">
        <v>43628</v>
      </c>
      <c r="AK57" s="49"/>
      <c r="AL57" s="50"/>
      <c r="AM57" s="50"/>
      <c r="AN57" s="38" t="s">
        <v>1342</v>
      </c>
      <c r="AO57" s="39" t="str">
        <f t="shared" si="34"/>
        <v>二道沟隧道出口</v>
      </c>
      <c r="AP57" s="25" t="str">
        <f t="shared" si="35"/>
        <v>初期支护</v>
      </c>
      <c r="AQ57" s="47" t="str">
        <f t="shared" si="36"/>
        <v>62#左1</v>
      </c>
      <c r="AR57" s="18" t="str">
        <f t="shared" si="37"/>
        <v>C25</v>
      </c>
      <c r="AS57" s="29">
        <f t="shared" si="38"/>
        <v>14.9</v>
      </c>
      <c r="AT57" s="48">
        <f t="shared" si="39"/>
        <v>43628</v>
      </c>
      <c r="AU57" s="54">
        <v>28</v>
      </c>
      <c r="AV57" s="57">
        <f t="shared" si="48"/>
        <v>43656</v>
      </c>
      <c r="AW57" s="61">
        <v>2</v>
      </c>
      <c r="AX57" s="62">
        <v>48.8</v>
      </c>
      <c r="AY57" s="62">
        <v>48.2</v>
      </c>
      <c r="AZ57" s="62"/>
      <c r="BA57" s="62"/>
      <c r="BB57" s="62"/>
      <c r="BC57" s="62"/>
      <c r="BD57" s="54">
        <v>185</v>
      </c>
      <c r="BE57" s="54">
        <v>195</v>
      </c>
      <c r="BF57" s="54"/>
      <c r="BG57" s="49"/>
      <c r="BH57" s="23"/>
      <c r="BI57" s="74" t="s">
        <v>1336</v>
      </c>
      <c r="BJ57" s="75">
        <f t="shared" si="28"/>
        <v>43627</v>
      </c>
      <c r="BK57" s="18" t="str">
        <f t="shared" si="40"/>
        <v>C25</v>
      </c>
      <c r="BL57" s="25" t="str">
        <f t="shared" si="41"/>
        <v>仰拱</v>
      </c>
      <c r="BM57" s="29">
        <f t="shared" si="42"/>
        <v>27.004</v>
      </c>
      <c r="BN57" s="29" t="str">
        <f>E9</f>
        <v>HPB-C40-1002002</v>
      </c>
      <c r="BO57" s="29">
        <f>BM57*G9</f>
        <v>9.127352</v>
      </c>
      <c r="BP57" s="29">
        <f t="shared" si="49"/>
        <v>84.138898</v>
      </c>
      <c r="BQ57" s="25"/>
      <c r="BR57" s="29">
        <f>BM57*M9</f>
        <v>19.17284</v>
      </c>
      <c r="BS57" s="29">
        <f t="shared" si="50"/>
        <v>116.163917</v>
      </c>
      <c r="BT57" s="78" t="s">
        <v>1343</v>
      </c>
      <c r="BU57" s="25"/>
      <c r="BV57" s="25"/>
      <c r="BW57" s="25"/>
      <c r="BX57" s="82">
        <f>BM57*P9</f>
        <v>5.832864</v>
      </c>
      <c r="BY57" s="82">
        <f t="shared" si="45"/>
        <v>304.171486</v>
      </c>
      <c r="BZ57" s="25"/>
      <c r="CA57" s="25"/>
      <c r="CB57" s="25"/>
      <c r="CC57" s="26"/>
      <c r="CD57" s="85">
        <f>BM57*R9</f>
        <v>23.331456</v>
      </c>
      <c r="CE57" s="85">
        <f t="shared" si="51"/>
        <v>115.621719</v>
      </c>
      <c r="CF57" s="79" t="s">
        <v>1344</v>
      </c>
      <c r="CG57" s="29">
        <v>0</v>
      </c>
      <c r="CH57" s="29">
        <f t="shared" si="32"/>
        <v>11.275704</v>
      </c>
      <c r="CI57" s="80"/>
      <c r="CJ57" s="29">
        <v>0</v>
      </c>
      <c r="CK57" s="29">
        <f t="shared" si="21"/>
        <v>0.847935</v>
      </c>
      <c r="CL57" s="25"/>
      <c r="CM57" s="25">
        <f>BM57*V9</f>
        <v>0.01134168</v>
      </c>
      <c r="CN57" s="25" t="e">
        <f t="shared" si="17"/>
        <v>#REF!</v>
      </c>
      <c r="CO57" s="25"/>
      <c r="CP57" s="29">
        <f>BM57*X9</f>
        <v>0.121518</v>
      </c>
      <c r="CQ57" s="29">
        <f t="shared" si="27"/>
        <v>5.759387</v>
      </c>
      <c r="CR57" s="77"/>
      <c r="CS57" s="97">
        <f>BM57*K9</f>
        <v>3.024448</v>
      </c>
      <c r="CT57" s="16">
        <f t="shared" si="19"/>
        <v>30.546969</v>
      </c>
      <c r="CU57" s="49"/>
      <c r="CV57" s="23"/>
      <c r="CW57" s="23"/>
      <c r="CX57" s="95">
        <v>2010</v>
      </c>
      <c r="CY57" s="54">
        <v>5</v>
      </c>
      <c r="CZ57" s="54">
        <v>14</v>
      </c>
      <c r="DA57" s="54" t="s">
        <v>880</v>
      </c>
      <c r="DB57" s="96">
        <v>436</v>
      </c>
      <c r="DC57" s="96" t="s">
        <v>924</v>
      </c>
      <c r="DD57" s="96" t="s">
        <v>925</v>
      </c>
      <c r="DE57" s="96" t="s">
        <v>883</v>
      </c>
      <c r="DF57" s="112">
        <v>17.458</v>
      </c>
      <c r="DG57" s="113"/>
      <c r="DH57" s="107">
        <f t="shared" si="2"/>
        <v>0</v>
      </c>
      <c r="DI57" s="117" t="s">
        <v>938</v>
      </c>
      <c r="DJ57" s="54" t="s">
        <v>927</v>
      </c>
      <c r="DK57" s="54" t="s">
        <v>886</v>
      </c>
      <c r="DL57" s="54" t="s">
        <v>887</v>
      </c>
      <c r="DM57" s="54" t="s">
        <v>928</v>
      </c>
      <c r="DN57" s="54" t="s">
        <v>889</v>
      </c>
      <c r="DO57" s="54" t="s">
        <v>890</v>
      </c>
      <c r="DP57" s="115" t="s">
        <v>891</v>
      </c>
      <c r="DQ57" s="54" t="s">
        <v>892</v>
      </c>
      <c r="DR57" s="49"/>
    </row>
    <row r="58" customHeight="1" spans="1:122">
      <c r="A58" s="23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  <c r="AB58" s="23"/>
      <c r="AC58" s="23"/>
      <c r="AD58" s="38">
        <v>55</v>
      </c>
      <c r="AE58" s="39" t="s">
        <v>871</v>
      </c>
      <c r="AF58" s="25" t="s">
        <v>930</v>
      </c>
      <c r="AG58" s="54" t="s">
        <v>1345</v>
      </c>
      <c r="AH58" s="18" t="s">
        <v>874</v>
      </c>
      <c r="AI58" s="25">
        <v>22.922</v>
      </c>
      <c r="AJ58" s="51">
        <v>43628</v>
      </c>
      <c r="AK58" s="49"/>
      <c r="AL58" s="50"/>
      <c r="AM58" s="50"/>
      <c r="AN58" s="38" t="s">
        <v>1346</v>
      </c>
      <c r="AO58" s="39" t="str">
        <f t="shared" si="34"/>
        <v>二道沟隧道出口</v>
      </c>
      <c r="AP58" s="25" t="str">
        <f t="shared" si="35"/>
        <v>仰拱填充</v>
      </c>
      <c r="AQ58" s="47" t="str">
        <f t="shared" si="36"/>
        <v>62#左2</v>
      </c>
      <c r="AR58" s="18" t="str">
        <f t="shared" si="37"/>
        <v>C25</v>
      </c>
      <c r="AS58" s="29">
        <f t="shared" si="38"/>
        <v>22.922</v>
      </c>
      <c r="AT58" s="48">
        <f t="shared" si="39"/>
        <v>43628</v>
      </c>
      <c r="AU58" s="54">
        <v>28</v>
      </c>
      <c r="AV58" s="57">
        <f t="shared" si="48"/>
        <v>43656</v>
      </c>
      <c r="AW58" s="61">
        <v>2</v>
      </c>
      <c r="AX58" s="62">
        <v>47.8</v>
      </c>
      <c r="AY58" s="62">
        <v>48.6</v>
      </c>
      <c r="AZ58" s="62"/>
      <c r="BA58" s="62"/>
      <c r="BB58" s="62"/>
      <c r="BC58" s="62"/>
      <c r="BD58" s="54">
        <v>200</v>
      </c>
      <c r="BE58" s="54">
        <v>195</v>
      </c>
      <c r="BF58" s="54"/>
      <c r="BG58" s="49"/>
      <c r="BH58" s="23"/>
      <c r="BI58" s="74" t="s">
        <v>1347</v>
      </c>
      <c r="BJ58" s="75">
        <f t="shared" ref="BJ58:BJ97" si="52">AT56</f>
        <v>43627</v>
      </c>
      <c r="BK58" s="18" t="str">
        <f t="shared" si="40"/>
        <v>C25</v>
      </c>
      <c r="BL58" s="25" t="str">
        <f t="shared" si="41"/>
        <v>初期支护</v>
      </c>
      <c r="BM58" s="29">
        <f t="shared" si="42"/>
        <v>25.44</v>
      </c>
      <c r="BN58" s="29" t="str">
        <f>E18</f>
        <v>HPB-C25-1002003</v>
      </c>
      <c r="BO58" s="29">
        <f>BM58*G18</f>
        <v>11.7024</v>
      </c>
      <c r="BP58" s="29">
        <f t="shared" si="49"/>
        <v>95.841298</v>
      </c>
      <c r="BQ58" s="25"/>
      <c r="BR58" s="29">
        <f>BM58*M18</f>
        <v>23.0232</v>
      </c>
      <c r="BS58" s="29">
        <f t="shared" si="50"/>
        <v>139.187117</v>
      </c>
      <c r="BT58" s="26"/>
      <c r="BU58" s="25"/>
      <c r="BV58" s="25"/>
      <c r="BW58" s="25"/>
      <c r="BX58" s="82">
        <f>BM58*R18</f>
        <v>20.4792</v>
      </c>
      <c r="BY58" s="82">
        <f>BX58</f>
        <v>20.4792</v>
      </c>
      <c r="BZ58" s="77" t="s">
        <v>1348</v>
      </c>
      <c r="CA58" s="25"/>
      <c r="CB58" s="25"/>
      <c r="CC58" s="26"/>
      <c r="CD58" s="85">
        <v>0</v>
      </c>
      <c r="CE58" s="85">
        <f t="shared" si="51"/>
        <v>115.621719</v>
      </c>
      <c r="CF58" s="79"/>
      <c r="CG58" s="29">
        <f>BM58*Z18</f>
        <v>0.468096</v>
      </c>
      <c r="CH58" s="29">
        <f t="shared" si="32"/>
        <v>11.7438</v>
      </c>
      <c r="CI58" s="80"/>
      <c r="CJ58" s="29">
        <f>BM58*I18</f>
        <v>0.022896</v>
      </c>
      <c r="CK58" s="29">
        <f t="shared" si="21"/>
        <v>0.870831</v>
      </c>
      <c r="CL58" s="25"/>
      <c r="CM58" s="25">
        <v>0</v>
      </c>
      <c r="CN58" s="25" t="e">
        <f t="shared" si="17"/>
        <v>#REF!</v>
      </c>
      <c r="CO58" s="25"/>
      <c r="CP58" s="29">
        <f>BM58*X18</f>
        <v>0.1521312</v>
      </c>
      <c r="CQ58" s="29">
        <f t="shared" si="27"/>
        <v>5.9115182</v>
      </c>
      <c r="CR58" s="77"/>
      <c r="CS58" s="97">
        <v>0</v>
      </c>
      <c r="CT58" s="16">
        <f t="shared" si="19"/>
        <v>30.546969</v>
      </c>
      <c r="CU58" s="49"/>
      <c r="CV58" s="23"/>
      <c r="CW58" s="23"/>
      <c r="CX58" s="95">
        <v>2010</v>
      </c>
      <c r="CY58" s="54">
        <v>5</v>
      </c>
      <c r="CZ58" s="54">
        <v>14</v>
      </c>
      <c r="DA58" s="54" t="s">
        <v>880</v>
      </c>
      <c r="DB58" s="96">
        <v>437</v>
      </c>
      <c r="DC58" s="96" t="s">
        <v>976</v>
      </c>
      <c r="DD58" s="96" t="s">
        <v>977</v>
      </c>
      <c r="DE58" s="96" t="s">
        <v>883</v>
      </c>
      <c r="DF58" s="112">
        <v>14.7</v>
      </c>
      <c r="DG58" s="113"/>
      <c r="DH58" s="107">
        <f t="shared" si="2"/>
        <v>0</v>
      </c>
      <c r="DI58" s="117" t="s">
        <v>938</v>
      </c>
      <c r="DJ58" s="54" t="s">
        <v>927</v>
      </c>
      <c r="DK58" s="54" t="s">
        <v>886</v>
      </c>
      <c r="DL58" s="54" t="s">
        <v>887</v>
      </c>
      <c r="DM58" s="54" t="s">
        <v>928</v>
      </c>
      <c r="DN58" s="54" t="s">
        <v>889</v>
      </c>
      <c r="DO58" s="54" t="s">
        <v>890</v>
      </c>
      <c r="DP58" s="115" t="s">
        <v>891</v>
      </c>
      <c r="DQ58" s="54" t="s">
        <v>892</v>
      </c>
      <c r="DR58" s="49"/>
    </row>
    <row r="59" customHeight="1" spans="1:122">
      <c r="A59" s="23"/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/>
      <c r="AB59" s="23"/>
      <c r="AC59" s="23"/>
      <c r="AD59" s="38">
        <v>56</v>
      </c>
      <c r="AE59" s="39" t="s">
        <v>871</v>
      </c>
      <c r="AF59" s="25" t="s">
        <v>902</v>
      </c>
      <c r="AG59" s="54" t="s">
        <v>1349</v>
      </c>
      <c r="AH59" s="18" t="s">
        <v>874</v>
      </c>
      <c r="AI59" s="29">
        <v>24.85</v>
      </c>
      <c r="AJ59" s="51">
        <v>43629</v>
      </c>
      <c r="AK59" s="49"/>
      <c r="AL59" s="50"/>
      <c r="AM59" s="50"/>
      <c r="AN59" s="38" t="s">
        <v>1350</v>
      </c>
      <c r="AO59" s="39" t="str">
        <f t="shared" si="34"/>
        <v>二道沟隧道出口</v>
      </c>
      <c r="AP59" s="25" t="str">
        <f t="shared" si="35"/>
        <v>初期支护</v>
      </c>
      <c r="AQ59" s="47" t="str">
        <f t="shared" si="36"/>
        <v>7#-0</v>
      </c>
      <c r="AR59" s="18" t="str">
        <f t="shared" si="37"/>
        <v>C25</v>
      </c>
      <c r="AS59" s="29">
        <f t="shared" si="38"/>
        <v>24.85</v>
      </c>
      <c r="AT59" s="48">
        <f t="shared" si="39"/>
        <v>43629</v>
      </c>
      <c r="AU59" s="54">
        <v>28</v>
      </c>
      <c r="AV59" s="57">
        <f t="shared" si="48"/>
        <v>43657</v>
      </c>
      <c r="AW59" s="61">
        <v>3</v>
      </c>
      <c r="AX59" s="62">
        <v>37.7</v>
      </c>
      <c r="AY59" s="62">
        <v>38.5</v>
      </c>
      <c r="AZ59" s="62">
        <v>37.4</v>
      </c>
      <c r="BA59" s="62"/>
      <c r="BB59" s="62"/>
      <c r="BC59" s="62"/>
      <c r="BD59" s="54">
        <v>195</v>
      </c>
      <c r="BE59" s="54">
        <v>200</v>
      </c>
      <c r="BF59" s="54"/>
      <c r="BG59" s="49"/>
      <c r="BH59" s="23"/>
      <c r="BI59" s="74" t="s">
        <v>1351</v>
      </c>
      <c r="BJ59" s="75">
        <f t="shared" si="52"/>
        <v>43628</v>
      </c>
      <c r="BK59" s="18" t="str">
        <f t="shared" si="40"/>
        <v>C25</v>
      </c>
      <c r="BL59" s="25" t="str">
        <f t="shared" si="41"/>
        <v>初期支护</v>
      </c>
      <c r="BM59" s="29">
        <f t="shared" si="42"/>
        <v>14.9</v>
      </c>
      <c r="BN59" s="29" t="str">
        <f>E18</f>
        <v>HPB-C25-1002003</v>
      </c>
      <c r="BO59" s="29">
        <f>BM59*G18</f>
        <v>6.854</v>
      </c>
      <c r="BP59" s="29">
        <f t="shared" si="49"/>
        <v>102.695298</v>
      </c>
      <c r="BQ59" s="25"/>
      <c r="BR59" s="29">
        <f>BM59*M18</f>
        <v>13.4845</v>
      </c>
      <c r="BS59" s="29">
        <f t="shared" si="50"/>
        <v>152.671617</v>
      </c>
      <c r="BT59" s="26"/>
      <c r="BU59" s="25"/>
      <c r="BV59" s="25"/>
      <c r="BW59" s="25"/>
      <c r="BX59" s="82">
        <f>BM59*R18</f>
        <v>11.9945</v>
      </c>
      <c r="BY59" s="82">
        <f t="shared" ref="BY59:BY71" si="53">BX59+BY58</f>
        <v>32.4737</v>
      </c>
      <c r="BZ59" s="77">
        <v>-3</v>
      </c>
      <c r="CA59" s="25"/>
      <c r="CB59" s="25"/>
      <c r="CC59" s="26"/>
      <c r="CD59" s="85">
        <v>0</v>
      </c>
      <c r="CE59" s="85">
        <f t="shared" si="51"/>
        <v>115.621719</v>
      </c>
      <c r="CF59" s="79"/>
      <c r="CG59" s="29">
        <f>BM59*Z18</f>
        <v>0.27416</v>
      </c>
      <c r="CH59" s="29">
        <f>CG59</f>
        <v>0.27416</v>
      </c>
      <c r="CI59" s="80" t="s">
        <v>1352</v>
      </c>
      <c r="CJ59" s="29">
        <f>BM59*I18</f>
        <v>0.01341</v>
      </c>
      <c r="CK59" s="29">
        <f t="shared" si="21"/>
        <v>0.884241</v>
      </c>
      <c r="CL59" s="25"/>
      <c r="CM59" s="25">
        <v>0</v>
      </c>
      <c r="CN59" s="25" t="e">
        <f t="shared" si="17"/>
        <v>#REF!</v>
      </c>
      <c r="CO59" s="25"/>
      <c r="CP59" s="29">
        <f>BM59*X18</f>
        <v>0.089102</v>
      </c>
      <c r="CQ59" s="29">
        <f t="shared" si="27"/>
        <v>6.0006202</v>
      </c>
      <c r="CR59" s="77"/>
      <c r="CS59" s="97">
        <v>0</v>
      </c>
      <c r="CT59" s="16">
        <f t="shared" si="19"/>
        <v>30.546969</v>
      </c>
      <c r="CU59" s="49"/>
      <c r="CV59" s="23"/>
      <c r="CW59" s="23"/>
      <c r="CX59" s="95">
        <v>2010</v>
      </c>
      <c r="CY59" s="54">
        <v>5</v>
      </c>
      <c r="CZ59" s="54">
        <v>14</v>
      </c>
      <c r="DA59" s="54" t="s">
        <v>880</v>
      </c>
      <c r="DB59" s="96">
        <v>438</v>
      </c>
      <c r="DC59" s="96" t="s">
        <v>1177</v>
      </c>
      <c r="DD59" s="96" t="s">
        <v>1178</v>
      </c>
      <c r="DE59" s="54" t="s">
        <v>1169</v>
      </c>
      <c r="DF59" s="112">
        <v>64</v>
      </c>
      <c r="DG59" s="113"/>
      <c r="DH59" s="107">
        <f t="shared" si="2"/>
        <v>0</v>
      </c>
      <c r="DI59" s="117" t="s">
        <v>1179</v>
      </c>
      <c r="DJ59" s="54" t="s">
        <v>1204</v>
      </c>
      <c r="DK59" s="54" t="s">
        <v>886</v>
      </c>
      <c r="DL59" s="54" t="s">
        <v>887</v>
      </c>
      <c r="DM59" s="54" t="s">
        <v>1172</v>
      </c>
      <c r="DN59" s="54" t="s">
        <v>889</v>
      </c>
      <c r="DO59" s="54" t="s">
        <v>1177</v>
      </c>
      <c r="DP59" s="115" t="s">
        <v>891</v>
      </c>
      <c r="DQ59" s="54" t="s">
        <v>892</v>
      </c>
      <c r="DR59" s="49"/>
    </row>
    <row r="60" customHeight="1" spans="1:122">
      <c r="A60" s="23"/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38">
        <v>57</v>
      </c>
      <c r="AE60" s="39" t="s">
        <v>871</v>
      </c>
      <c r="AF60" s="25" t="s">
        <v>902</v>
      </c>
      <c r="AG60" s="54" t="s">
        <v>1353</v>
      </c>
      <c r="AH60" s="18" t="s">
        <v>874</v>
      </c>
      <c r="AI60" s="29">
        <v>59.83</v>
      </c>
      <c r="AJ60" s="51">
        <v>43630</v>
      </c>
      <c r="AK60" s="49"/>
      <c r="AL60" s="50"/>
      <c r="AM60" s="50"/>
      <c r="AN60" s="38" t="s">
        <v>1354</v>
      </c>
      <c r="AO60" s="39" t="str">
        <f t="shared" si="34"/>
        <v>二道沟隧道出口</v>
      </c>
      <c r="AP60" s="25" t="str">
        <f t="shared" si="35"/>
        <v>初期支护</v>
      </c>
      <c r="AQ60" s="47" t="str">
        <f t="shared" si="36"/>
        <v>0a#-4</v>
      </c>
      <c r="AR60" s="18" t="str">
        <f t="shared" si="37"/>
        <v>C25</v>
      </c>
      <c r="AS60" s="29">
        <f t="shared" si="38"/>
        <v>59.83</v>
      </c>
      <c r="AT60" s="48">
        <f t="shared" si="39"/>
        <v>43630</v>
      </c>
      <c r="AU60" s="54">
        <v>28</v>
      </c>
      <c r="AV60" s="57">
        <f t="shared" si="48"/>
        <v>43658</v>
      </c>
      <c r="AW60" s="61">
        <v>3</v>
      </c>
      <c r="AX60" s="62">
        <v>37.7</v>
      </c>
      <c r="AY60" s="62">
        <v>37.4</v>
      </c>
      <c r="AZ60" s="62">
        <v>38</v>
      </c>
      <c r="BA60" s="62"/>
      <c r="BB60" s="62"/>
      <c r="BC60" s="62"/>
      <c r="BD60" s="54">
        <v>190</v>
      </c>
      <c r="BE60" s="54">
        <v>205</v>
      </c>
      <c r="BF60" s="54"/>
      <c r="BG60" s="49"/>
      <c r="BH60" s="23"/>
      <c r="BI60" s="74" t="s">
        <v>1355</v>
      </c>
      <c r="BJ60" s="75">
        <f t="shared" si="52"/>
        <v>43628</v>
      </c>
      <c r="BK60" s="18" t="str">
        <f t="shared" si="40"/>
        <v>C25</v>
      </c>
      <c r="BL60" s="25" t="str">
        <f t="shared" si="41"/>
        <v>仰拱填充</v>
      </c>
      <c r="BM60" s="29">
        <f t="shared" si="42"/>
        <v>22.922</v>
      </c>
      <c r="BN60" s="29" t="str">
        <f>E7</f>
        <v>HPB-C25-1002003</v>
      </c>
      <c r="BO60" s="29">
        <f>BM60*G7</f>
        <v>6.53277</v>
      </c>
      <c r="BP60" s="29">
        <f t="shared" si="49"/>
        <v>109.228068</v>
      </c>
      <c r="BQ60" s="80"/>
      <c r="BR60" s="29">
        <f>BM60*M7</f>
        <v>17.260266</v>
      </c>
      <c r="BS60" s="29">
        <f t="shared" si="50"/>
        <v>169.931883</v>
      </c>
      <c r="BT60" s="26"/>
      <c r="BU60" s="25"/>
      <c r="BV60" s="25"/>
      <c r="BW60" s="25"/>
      <c r="BX60" s="82">
        <f>BM60*O7</f>
        <v>4.951152</v>
      </c>
      <c r="BY60" s="82">
        <f t="shared" si="53"/>
        <v>37.424852</v>
      </c>
      <c r="BZ60" s="77" t="s">
        <v>1356</v>
      </c>
      <c r="CA60" s="25"/>
      <c r="CB60" s="25"/>
      <c r="CC60" s="26"/>
      <c r="CD60" s="85">
        <f>BM60*R7</f>
        <v>20.377658</v>
      </c>
      <c r="CE60" s="85">
        <f t="shared" si="51"/>
        <v>135.999377</v>
      </c>
      <c r="CF60" s="79"/>
      <c r="CG60" s="29">
        <v>0</v>
      </c>
      <c r="CH60" s="29">
        <f t="shared" ref="CH60:CH62" si="54">CG60+CH59</f>
        <v>0.27416</v>
      </c>
      <c r="CI60" s="80" t="s">
        <v>1357</v>
      </c>
      <c r="CJ60" s="29">
        <v>0</v>
      </c>
      <c r="CK60" s="29">
        <f t="shared" si="21"/>
        <v>0.884241</v>
      </c>
      <c r="CL60" s="25"/>
      <c r="CM60" s="25">
        <v>0</v>
      </c>
      <c r="CN60" s="25" t="e">
        <f t="shared" si="17"/>
        <v>#REF!</v>
      </c>
      <c r="CO60" s="25"/>
      <c r="CP60" s="29">
        <f>BM60*X7</f>
        <v>0.0871036</v>
      </c>
      <c r="CQ60" s="29">
        <f t="shared" si="27"/>
        <v>6.0877238</v>
      </c>
      <c r="CR60" s="77"/>
      <c r="CS60" s="97">
        <f>BM60*K7</f>
        <v>2.17759</v>
      </c>
      <c r="CT60" s="16">
        <f t="shared" si="19"/>
        <v>32.724559</v>
      </c>
      <c r="CU60" s="49"/>
      <c r="CV60" s="23"/>
      <c r="CW60" s="23"/>
      <c r="CX60" s="95">
        <v>2010</v>
      </c>
      <c r="CY60" s="54">
        <v>5</v>
      </c>
      <c r="CZ60" s="54">
        <v>15</v>
      </c>
      <c r="DA60" s="54" t="s">
        <v>880</v>
      </c>
      <c r="DB60" s="96">
        <v>444</v>
      </c>
      <c r="DC60" s="54" t="s">
        <v>924</v>
      </c>
      <c r="DD60" s="54" t="s">
        <v>925</v>
      </c>
      <c r="DE60" s="54" t="s">
        <v>883</v>
      </c>
      <c r="DF60" s="105">
        <v>31.11</v>
      </c>
      <c r="DG60" s="110"/>
      <c r="DH60" s="107">
        <f t="shared" si="2"/>
        <v>0</v>
      </c>
      <c r="DI60" s="117" t="s">
        <v>938</v>
      </c>
      <c r="DJ60" s="54" t="s">
        <v>927</v>
      </c>
      <c r="DK60" s="54" t="s">
        <v>886</v>
      </c>
      <c r="DL60" s="54" t="s">
        <v>887</v>
      </c>
      <c r="DM60" s="54" t="s">
        <v>928</v>
      </c>
      <c r="DN60" s="54" t="s">
        <v>889</v>
      </c>
      <c r="DO60" s="54" t="s">
        <v>890</v>
      </c>
      <c r="DP60" s="115" t="s">
        <v>891</v>
      </c>
      <c r="DQ60" s="54" t="s">
        <v>892</v>
      </c>
      <c r="DR60" s="49"/>
    </row>
    <row r="61" customHeight="1" spans="1:122">
      <c r="A61" s="23"/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38">
        <v>58</v>
      </c>
      <c r="AE61" s="39" t="s">
        <v>871</v>
      </c>
      <c r="AF61" s="25" t="s">
        <v>902</v>
      </c>
      <c r="AG61" s="54" t="s">
        <v>1358</v>
      </c>
      <c r="AH61" s="18" t="s">
        <v>874</v>
      </c>
      <c r="AI61" s="29">
        <v>21.23</v>
      </c>
      <c r="AJ61" s="51">
        <v>43631</v>
      </c>
      <c r="AK61" s="49"/>
      <c r="AL61" s="50"/>
      <c r="AM61" s="50"/>
      <c r="AN61" s="38" t="s">
        <v>1359</v>
      </c>
      <c r="AO61" s="39" t="str">
        <f t="shared" si="34"/>
        <v>二道沟隧道出口</v>
      </c>
      <c r="AP61" s="25" t="str">
        <f t="shared" si="35"/>
        <v>初期支护</v>
      </c>
      <c r="AQ61" s="47" t="str">
        <f t="shared" si="36"/>
        <v>62#右3</v>
      </c>
      <c r="AR61" s="18" t="str">
        <f t="shared" si="37"/>
        <v>C25</v>
      </c>
      <c r="AS61" s="29">
        <f t="shared" si="38"/>
        <v>21.23</v>
      </c>
      <c r="AT61" s="48">
        <f t="shared" si="39"/>
        <v>43631</v>
      </c>
      <c r="AU61" s="54">
        <v>28</v>
      </c>
      <c r="AV61" s="57">
        <f t="shared" si="48"/>
        <v>43659</v>
      </c>
      <c r="AW61" s="61">
        <v>2</v>
      </c>
      <c r="AX61" s="62">
        <v>48.3</v>
      </c>
      <c r="AY61" s="62">
        <v>47.9</v>
      </c>
      <c r="AZ61" s="62"/>
      <c r="BA61" s="62"/>
      <c r="BB61" s="62"/>
      <c r="BC61" s="62"/>
      <c r="BD61" s="54">
        <v>170</v>
      </c>
      <c r="BE61" s="54">
        <v>175</v>
      </c>
      <c r="BF61" s="54"/>
      <c r="BG61" s="49"/>
      <c r="BH61" s="23"/>
      <c r="BI61" s="74" t="s">
        <v>1360</v>
      </c>
      <c r="BJ61" s="75">
        <f t="shared" si="52"/>
        <v>43629</v>
      </c>
      <c r="BK61" s="18" t="str">
        <f t="shared" si="40"/>
        <v>C25</v>
      </c>
      <c r="BL61" s="25" t="str">
        <f t="shared" si="41"/>
        <v>初期支护</v>
      </c>
      <c r="BM61" s="29">
        <f t="shared" si="42"/>
        <v>24.85</v>
      </c>
      <c r="BN61" s="29" t="str">
        <f>E18</f>
        <v>HPB-C25-1002003</v>
      </c>
      <c r="BO61" s="29">
        <f>BM61*G18</f>
        <v>11.431</v>
      </c>
      <c r="BP61" s="29">
        <f>BO61</f>
        <v>11.431</v>
      </c>
      <c r="BQ61" s="77" t="s">
        <v>1361</v>
      </c>
      <c r="BR61" s="29">
        <f>BM61*M18</f>
        <v>22.48925</v>
      </c>
      <c r="BS61" s="29">
        <f t="shared" si="50"/>
        <v>192.421133</v>
      </c>
      <c r="BT61" s="26"/>
      <c r="BU61" s="25"/>
      <c r="BV61" s="25"/>
      <c r="BW61" s="25"/>
      <c r="BX61" s="82">
        <f>BM61*R18</f>
        <v>20.00425</v>
      </c>
      <c r="BY61" s="82">
        <f t="shared" si="53"/>
        <v>57.429102</v>
      </c>
      <c r="BZ61" s="77" t="s">
        <v>1362</v>
      </c>
      <c r="CA61" s="25"/>
      <c r="CB61" s="25"/>
      <c r="CC61" s="26"/>
      <c r="CD61" s="85">
        <v>0</v>
      </c>
      <c r="CE61" s="85">
        <f t="shared" si="51"/>
        <v>135.999377</v>
      </c>
      <c r="CF61" s="79"/>
      <c r="CG61" s="29">
        <f>BM61*Z18</f>
        <v>0.45724</v>
      </c>
      <c r="CH61" s="29">
        <f t="shared" si="54"/>
        <v>0.7314</v>
      </c>
      <c r="CI61" s="80" t="s">
        <v>1363</v>
      </c>
      <c r="CJ61" s="29">
        <f>BM61*I18</f>
        <v>0.022365</v>
      </c>
      <c r="CK61" s="29">
        <f t="shared" si="21"/>
        <v>0.906606</v>
      </c>
      <c r="CL61" s="25"/>
      <c r="CM61" s="25">
        <v>0</v>
      </c>
      <c r="CN61" s="25" t="e">
        <f t="shared" si="17"/>
        <v>#REF!</v>
      </c>
      <c r="CO61" s="25"/>
      <c r="CP61" s="29">
        <f>BM61*X18</f>
        <v>0.148603</v>
      </c>
      <c r="CQ61" s="29">
        <f t="shared" si="27"/>
        <v>6.2363268</v>
      </c>
      <c r="CR61" s="77"/>
      <c r="CS61" s="97">
        <v>0</v>
      </c>
      <c r="CT61" s="16">
        <f t="shared" si="19"/>
        <v>32.724559</v>
      </c>
      <c r="CU61" s="49"/>
      <c r="CV61" s="23"/>
      <c r="CW61" s="23"/>
      <c r="CX61" s="95">
        <v>2010</v>
      </c>
      <c r="CY61" s="54">
        <v>5</v>
      </c>
      <c r="CZ61" s="54">
        <v>15</v>
      </c>
      <c r="DA61" s="54" t="s">
        <v>880</v>
      </c>
      <c r="DB61" s="96">
        <v>445</v>
      </c>
      <c r="DC61" s="54" t="s">
        <v>976</v>
      </c>
      <c r="DD61" s="54" t="s">
        <v>1364</v>
      </c>
      <c r="DE61" s="54" t="s">
        <v>883</v>
      </c>
      <c r="DF61" s="105">
        <v>8.26</v>
      </c>
      <c r="DG61" s="110"/>
      <c r="DH61" s="107">
        <f t="shared" si="2"/>
        <v>0</v>
      </c>
      <c r="DI61" s="117" t="s">
        <v>938</v>
      </c>
      <c r="DJ61" s="54" t="s">
        <v>927</v>
      </c>
      <c r="DK61" s="54" t="s">
        <v>886</v>
      </c>
      <c r="DL61" s="54" t="s">
        <v>887</v>
      </c>
      <c r="DM61" s="54" t="s">
        <v>928</v>
      </c>
      <c r="DN61" s="54" t="s">
        <v>889</v>
      </c>
      <c r="DO61" s="54" t="s">
        <v>890</v>
      </c>
      <c r="DP61" s="115" t="s">
        <v>891</v>
      </c>
      <c r="DQ61" s="54" t="s">
        <v>892</v>
      </c>
      <c r="DR61" s="49"/>
    </row>
    <row r="62" customHeight="1" spans="1:122">
      <c r="A62" s="23"/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3"/>
      <c r="AD62" s="38">
        <v>59</v>
      </c>
      <c r="AE62" s="39" t="s">
        <v>871</v>
      </c>
      <c r="AF62" s="25" t="s">
        <v>1263</v>
      </c>
      <c r="AG62" s="54" t="s">
        <v>1365</v>
      </c>
      <c r="AH62" s="18" t="s">
        <v>874</v>
      </c>
      <c r="AI62" s="29">
        <v>58.48</v>
      </c>
      <c r="AJ62" s="51">
        <v>43631</v>
      </c>
      <c r="AK62" s="49"/>
      <c r="AL62" s="50"/>
      <c r="AM62" s="50"/>
      <c r="AN62" s="38" t="s">
        <v>1366</v>
      </c>
      <c r="AO62" s="39" t="str">
        <f t="shared" si="34"/>
        <v>二道沟隧道出口</v>
      </c>
      <c r="AP62" s="25" t="str">
        <f t="shared" si="35"/>
        <v>仰拱</v>
      </c>
      <c r="AQ62" s="47" t="str">
        <f t="shared" si="36"/>
        <v>62#右4</v>
      </c>
      <c r="AR62" s="18" t="str">
        <f t="shared" si="37"/>
        <v>C25</v>
      </c>
      <c r="AS62" s="29">
        <f t="shared" si="38"/>
        <v>58.48</v>
      </c>
      <c r="AT62" s="48">
        <f t="shared" si="39"/>
        <v>43631</v>
      </c>
      <c r="AU62" s="54">
        <v>28</v>
      </c>
      <c r="AV62" s="57">
        <f t="shared" si="48"/>
        <v>43659</v>
      </c>
      <c r="AW62" s="61">
        <v>2</v>
      </c>
      <c r="AX62" s="62">
        <v>46.2</v>
      </c>
      <c r="AY62" s="62">
        <v>48</v>
      </c>
      <c r="AZ62" s="62"/>
      <c r="BA62" s="62"/>
      <c r="BB62" s="62"/>
      <c r="BC62" s="62"/>
      <c r="BD62" s="54">
        <v>185</v>
      </c>
      <c r="BE62" s="54">
        <v>190</v>
      </c>
      <c r="BF62" s="54"/>
      <c r="BG62" s="49"/>
      <c r="BH62" s="23"/>
      <c r="BI62" s="74" t="s">
        <v>1367</v>
      </c>
      <c r="BJ62" s="75">
        <f t="shared" si="52"/>
        <v>43630</v>
      </c>
      <c r="BK62" s="18" t="str">
        <f t="shared" si="40"/>
        <v>C25</v>
      </c>
      <c r="BL62" s="25" t="str">
        <f t="shared" si="41"/>
        <v>初期支护</v>
      </c>
      <c r="BM62" s="29">
        <f t="shared" si="42"/>
        <v>59.83</v>
      </c>
      <c r="BN62" s="29" t="str">
        <f>E18</f>
        <v>HPB-C25-1002003</v>
      </c>
      <c r="BO62" s="29">
        <f>BM62*G18</f>
        <v>27.5218</v>
      </c>
      <c r="BP62" s="29">
        <f t="shared" ref="BP62:BP64" si="55">BO62+BP61</f>
        <v>38.9528</v>
      </c>
      <c r="BQ62" s="80" t="s">
        <v>1368</v>
      </c>
      <c r="BR62" s="29">
        <f>BM62*M18</f>
        <v>54.14615</v>
      </c>
      <c r="BS62" s="29">
        <f t="shared" si="50"/>
        <v>246.567283</v>
      </c>
      <c r="BT62" s="26"/>
      <c r="BU62" s="25"/>
      <c r="BV62" s="25"/>
      <c r="BW62" s="25"/>
      <c r="BX62" s="82">
        <f>BM62*R18</f>
        <v>48.16315</v>
      </c>
      <c r="BY62" s="82">
        <f t="shared" si="53"/>
        <v>105.592252</v>
      </c>
      <c r="BZ62" s="25"/>
      <c r="CA62" s="25"/>
      <c r="CB62" s="25"/>
      <c r="CC62" s="26"/>
      <c r="CD62" s="85">
        <v>0</v>
      </c>
      <c r="CE62" s="85">
        <f t="shared" si="51"/>
        <v>135.999377</v>
      </c>
      <c r="CF62" s="79"/>
      <c r="CG62" s="29">
        <f>BM62*Z18</f>
        <v>1.100872</v>
      </c>
      <c r="CH62" s="29">
        <f t="shared" si="54"/>
        <v>1.832272</v>
      </c>
      <c r="CI62" s="80">
        <v>100610</v>
      </c>
      <c r="CJ62" s="29">
        <f>BM62*I18</f>
        <v>0.053847</v>
      </c>
      <c r="CK62" s="29">
        <f t="shared" si="21"/>
        <v>0.960453</v>
      </c>
      <c r="CL62" s="25"/>
      <c r="CM62" s="25">
        <v>0</v>
      </c>
      <c r="CN62" s="25" t="e">
        <f t="shared" si="17"/>
        <v>#REF!</v>
      </c>
      <c r="CO62" s="25"/>
      <c r="CP62" s="29">
        <f>BM62*X18</f>
        <v>0.3577834</v>
      </c>
      <c r="CQ62" s="29">
        <f t="shared" si="27"/>
        <v>6.5941102</v>
      </c>
      <c r="CR62" s="77"/>
      <c r="CS62" s="97">
        <v>0</v>
      </c>
      <c r="CT62" s="16">
        <f t="shared" si="19"/>
        <v>32.724559</v>
      </c>
      <c r="CU62" s="49"/>
      <c r="CV62" s="23"/>
      <c r="CW62" s="23"/>
      <c r="CX62" s="95">
        <v>2010</v>
      </c>
      <c r="CY62" s="54">
        <v>5</v>
      </c>
      <c r="CZ62" s="54">
        <v>3</v>
      </c>
      <c r="DA62" s="54" t="s">
        <v>880</v>
      </c>
      <c r="DB62" s="96">
        <v>548</v>
      </c>
      <c r="DC62" s="54" t="s">
        <v>1369</v>
      </c>
      <c r="DD62" s="54" t="s">
        <v>1370</v>
      </c>
      <c r="DE62" s="54" t="s">
        <v>1371</v>
      </c>
      <c r="DF62" s="105">
        <v>6</v>
      </c>
      <c r="DG62" s="110">
        <v>83</v>
      </c>
      <c r="DH62" s="107">
        <f t="shared" si="2"/>
        <v>498</v>
      </c>
      <c r="DI62" s="54" t="s">
        <v>1372</v>
      </c>
      <c r="DJ62" s="54"/>
      <c r="DK62" s="54" t="s">
        <v>886</v>
      </c>
      <c r="DL62" s="54" t="s">
        <v>1373</v>
      </c>
      <c r="DM62" s="54" t="s">
        <v>1172</v>
      </c>
      <c r="DN62" s="54" t="s">
        <v>889</v>
      </c>
      <c r="DO62" s="54" t="s">
        <v>1374</v>
      </c>
      <c r="DP62" s="115" t="s">
        <v>891</v>
      </c>
      <c r="DQ62" s="54" t="s">
        <v>892</v>
      </c>
      <c r="DR62" s="49" t="s">
        <v>1375</v>
      </c>
    </row>
    <row r="63" customHeight="1" spans="1:122">
      <c r="A63" s="23"/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3"/>
      <c r="AD63" s="38">
        <v>60</v>
      </c>
      <c r="AE63" s="39" t="s">
        <v>871</v>
      </c>
      <c r="AF63" s="25" t="s">
        <v>902</v>
      </c>
      <c r="AG63" s="54" t="s">
        <v>1376</v>
      </c>
      <c r="AH63" s="18" t="s">
        <v>874</v>
      </c>
      <c r="AI63" s="29">
        <v>54.84</v>
      </c>
      <c r="AJ63" s="51">
        <v>43632</v>
      </c>
      <c r="AK63" s="49"/>
      <c r="AL63" s="50"/>
      <c r="AM63" s="50"/>
      <c r="AN63" s="38" t="s">
        <v>1377</v>
      </c>
      <c r="AO63" s="39" t="str">
        <f t="shared" si="34"/>
        <v>二道沟隧道出口</v>
      </c>
      <c r="AP63" s="25" t="str">
        <f t="shared" si="35"/>
        <v>初期支护</v>
      </c>
      <c r="AQ63" s="47" t="str">
        <f t="shared" si="36"/>
        <v>5#-1</v>
      </c>
      <c r="AR63" s="18" t="str">
        <f t="shared" si="37"/>
        <v>C25</v>
      </c>
      <c r="AS63" s="29">
        <f t="shared" si="38"/>
        <v>54.84</v>
      </c>
      <c r="AT63" s="48">
        <f t="shared" si="39"/>
        <v>43632</v>
      </c>
      <c r="AU63" s="54">
        <v>28</v>
      </c>
      <c r="AV63" s="57">
        <f t="shared" si="48"/>
        <v>43660</v>
      </c>
      <c r="AW63" s="61">
        <v>3</v>
      </c>
      <c r="AX63" s="62">
        <v>37.3</v>
      </c>
      <c r="AY63" s="62">
        <v>36.9</v>
      </c>
      <c r="AZ63" s="62">
        <v>37.3</v>
      </c>
      <c r="BA63" s="62"/>
      <c r="BB63" s="62"/>
      <c r="BC63" s="62"/>
      <c r="BD63" s="54">
        <v>210</v>
      </c>
      <c r="BE63" s="54">
        <v>205</v>
      </c>
      <c r="BF63" s="54"/>
      <c r="BG63" s="49"/>
      <c r="BH63" s="23"/>
      <c r="BI63" s="74" t="s">
        <v>1378</v>
      </c>
      <c r="BJ63" s="75">
        <f t="shared" si="52"/>
        <v>43631</v>
      </c>
      <c r="BK63" s="18" t="str">
        <f t="shared" si="40"/>
        <v>C25</v>
      </c>
      <c r="BL63" s="25" t="str">
        <f t="shared" si="41"/>
        <v>初期支护</v>
      </c>
      <c r="BM63" s="29">
        <f t="shared" si="42"/>
        <v>21.23</v>
      </c>
      <c r="BN63" s="29" t="str">
        <f>E18</f>
        <v>HPB-C25-1002003</v>
      </c>
      <c r="BO63" s="29">
        <f>BM63*G18</f>
        <v>9.7658</v>
      </c>
      <c r="BP63" s="29">
        <f t="shared" si="55"/>
        <v>48.7186</v>
      </c>
      <c r="BQ63" s="80" t="s">
        <v>1379</v>
      </c>
      <c r="BR63" s="29">
        <f>BM63*M18</f>
        <v>19.21315</v>
      </c>
      <c r="BS63" s="29">
        <f>BR63</f>
        <v>19.21315</v>
      </c>
      <c r="BT63" s="78" t="s">
        <v>1380</v>
      </c>
      <c r="BU63" s="25"/>
      <c r="BV63" s="25"/>
      <c r="BW63" s="25"/>
      <c r="BX63" s="82">
        <f>BM63*R18</f>
        <v>17.09015</v>
      </c>
      <c r="BY63" s="82">
        <f t="shared" si="53"/>
        <v>122.682402</v>
      </c>
      <c r="BZ63" s="25"/>
      <c r="CA63" s="25"/>
      <c r="CB63" s="25"/>
      <c r="CC63" s="26"/>
      <c r="CD63" s="85">
        <v>0</v>
      </c>
      <c r="CE63" s="85">
        <f t="shared" si="51"/>
        <v>135.999377</v>
      </c>
      <c r="CF63" s="79"/>
      <c r="CG63" s="29">
        <f>BM63*Z18</f>
        <v>0.390632</v>
      </c>
      <c r="CH63" s="29">
        <f>CG63</f>
        <v>0.390632</v>
      </c>
      <c r="CI63" s="80" t="s">
        <v>1381</v>
      </c>
      <c r="CJ63" s="29">
        <f>BM63*I18</f>
        <v>0.019107</v>
      </c>
      <c r="CK63" s="29">
        <f t="shared" si="21"/>
        <v>0.97956</v>
      </c>
      <c r="CL63" s="25"/>
      <c r="CM63" s="25">
        <v>0</v>
      </c>
      <c r="CN63" s="25" t="e">
        <f t="shared" si="17"/>
        <v>#REF!</v>
      </c>
      <c r="CO63" s="25"/>
      <c r="CP63" s="29">
        <f>BM63*X18</f>
        <v>0.1269554</v>
      </c>
      <c r="CQ63" s="29">
        <f t="shared" si="27"/>
        <v>6.7210656</v>
      </c>
      <c r="CR63" s="77"/>
      <c r="CS63" s="97">
        <v>0</v>
      </c>
      <c r="CT63" s="16">
        <f t="shared" si="19"/>
        <v>32.724559</v>
      </c>
      <c r="CU63" s="49"/>
      <c r="CV63" s="23"/>
      <c r="CW63" s="23"/>
      <c r="CX63" s="95">
        <v>2010</v>
      </c>
      <c r="CY63" s="54">
        <v>5</v>
      </c>
      <c r="CZ63" s="54">
        <v>3</v>
      </c>
      <c r="DA63" s="54" t="s">
        <v>880</v>
      </c>
      <c r="DB63" s="96">
        <v>549</v>
      </c>
      <c r="DC63" s="54" t="s">
        <v>1382</v>
      </c>
      <c r="DD63" s="54"/>
      <c r="DE63" s="54" t="s">
        <v>1383</v>
      </c>
      <c r="DF63" s="105">
        <v>3</v>
      </c>
      <c r="DG63" s="110">
        <v>75</v>
      </c>
      <c r="DH63" s="107">
        <f t="shared" si="2"/>
        <v>225</v>
      </c>
      <c r="DI63" s="54" t="s">
        <v>1372</v>
      </c>
      <c r="DJ63" s="54"/>
      <c r="DK63" s="54" t="s">
        <v>886</v>
      </c>
      <c r="DL63" s="54" t="s">
        <v>1373</v>
      </c>
      <c r="DM63" s="54" t="s">
        <v>1172</v>
      </c>
      <c r="DN63" s="54" t="s">
        <v>889</v>
      </c>
      <c r="DO63" s="54" t="s">
        <v>1374</v>
      </c>
      <c r="DP63" s="115" t="s">
        <v>891</v>
      </c>
      <c r="DQ63" s="54" t="s">
        <v>892</v>
      </c>
      <c r="DR63" s="49" t="s">
        <v>1375</v>
      </c>
    </row>
    <row r="64" customHeight="1" spans="1:122">
      <c r="A64" s="23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3"/>
      <c r="AD64" s="38">
        <v>61</v>
      </c>
      <c r="AE64" s="39" t="s">
        <v>871</v>
      </c>
      <c r="AF64" s="25" t="s">
        <v>930</v>
      </c>
      <c r="AG64" s="54" t="s">
        <v>1384</v>
      </c>
      <c r="AH64" s="18" t="s">
        <v>874</v>
      </c>
      <c r="AI64" s="25">
        <v>49.64</v>
      </c>
      <c r="AJ64" s="51">
        <v>43632</v>
      </c>
      <c r="AK64" s="49"/>
      <c r="AL64" s="50"/>
      <c r="AM64" s="50"/>
      <c r="AN64" s="38" t="s">
        <v>1385</v>
      </c>
      <c r="AO64" s="39" t="str">
        <f t="shared" si="34"/>
        <v>二道沟隧道出口</v>
      </c>
      <c r="AP64" s="25" t="str">
        <f t="shared" si="35"/>
        <v>仰拱填充</v>
      </c>
      <c r="AQ64" s="47" t="str">
        <f t="shared" si="36"/>
        <v>2#-1</v>
      </c>
      <c r="AR64" s="18" t="str">
        <f t="shared" si="37"/>
        <v>C25</v>
      </c>
      <c r="AS64" s="29">
        <f t="shared" si="38"/>
        <v>49.64</v>
      </c>
      <c r="AT64" s="48">
        <f t="shared" si="39"/>
        <v>43632</v>
      </c>
      <c r="AU64" s="54">
        <v>28</v>
      </c>
      <c r="AV64" s="57">
        <f t="shared" si="48"/>
        <v>43660</v>
      </c>
      <c r="AW64" s="61">
        <v>3</v>
      </c>
      <c r="AX64" s="62">
        <v>37.1</v>
      </c>
      <c r="AY64" s="62">
        <v>38</v>
      </c>
      <c r="AZ64" s="62">
        <v>37.8</v>
      </c>
      <c r="BA64" s="62"/>
      <c r="BB64" s="62"/>
      <c r="BC64" s="62"/>
      <c r="BD64" s="54">
        <v>200</v>
      </c>
      <c r="BE64" s="54">
        <v>195</v>
      </c>
      <c r="BF64" s="54"/>
      <c r="BG64" s="49"/>
      <c r="BH64" s="23"/>
      <c r="BI64" s="74" t="s">
        <v>1386</v>
      </c>
      <c r="BJ64" s="75">
        <f t="shared" si="52"/>
        <v>43631</v>
      </c>
      <c r="BK64" s="18" t="str">
        <f t="shared" si="40"/>
        <v>C25</v>
      </c>
      <c r="BL64" s="25" t="str">
        <f t="shared" si="41"/>
        <v>仰拱</v>
      </c>
      <c r="BM64" s="29">
        <f t="shared" si="42"/>
        <v>58.48</v>
      </c>
      <c r="BN64" s="29" t="str">
        <f>E9</f>
        <v>HPB-C40-1002002</v>
      </c>
      <c r="BO64" s="29">
        <f>BM64*G9</f>
        <v>19.76624</v>
      </c>
      <c r="BP64" s="29">
        <f t="shared" si="55"/>
        <v>68.48484</v>
      </c>
      <c r="BQ64" s="80" t="s">
        <v>1387</v>
      </c>
      <c r="BR64" s="29">
        <f>BM64*M9</f>
        <v>41.5208</v>
      </c>
      <c r="BS64" s="29">
        <f t="shared" ref="BS64:BS67" si="56">BR64+BS63</f>
        <v>60.73395</v>
      </c>
      <c r="BT64" s="78" t="s">
        <v>1233</v>
      </c>
      <c r="BU64" s="25"/>
      <c r="BV64" s="25"/>
      <c r="BW64" s="25"/>
      <c r="BX64" s="82">
        <f>BM64*P9</f>
        <v>12.63168</v>
      </c>
      <c r="BY64" s="82">
        <f t="shared" si="53"/>
        <v>135.314082</v>
      </c>
      <c r="BZ64" s="25"/>
      <c r="CA64" s="25"/>
      <c r="CB64" s="25"/>
      <c r="CC64" s="26"/>
      <c r="CD64" s="85">
        <f>BM64*R9</f>
        <v>50.52672</v>
      </c>
      <c r="CE64" s="85">
        <f t="shared" si="51"/>
        <v>186.526097</v>
      </c>
      <c r="CF64" s="79"/>
      <c r="CG64" s="29">
        <v>0</v>
      </c>
      <c r="CH64" s="29">
        <f t="shared" ref="CH64:CH75" si="57">CG64+CH63</f>
        <v>0.390632</v>
      </c>
      <c r="CI64" s="80" t="s">
        <v>1388</v>
      </c>
      <c r="CJ64" s="29">
        <v>0</v>
      </c>
      <c r="CK64" s="29">
        <f t="shared" si="21"/>
        <v>0.97956</v>
      </c>
      <c r="CL64" s="25"/>
      <c r="CM64" s="25">
        <f>BM64*V9</f>
        <v>0.0245616</v>
      </c>
      <c r="CN64" s="25" t="e">
        <f t="shared" si="17"/>
        <v>#REF!</v>
      </c>
      <c r="CO64" s="25"/>
      <c r="CP64" s="29">
        <f>BM64*X9</f>
        <v>0.26316</v>
      </c>
      <c r="CQ64" s="29">
        <f t="shared" si="27"/>
        <v>6.9842256</v>
      </c>
      <c r="CR64" s="77"/>
      <c r="CS64" s="97">
        <f>BM64*K9</f>
        <v>6.54976</v>
      </c>
      <c r="CT64" s="16">
        <f t="shared" si="19"/>
        <v>39.274319</v>
      </c>
      <c r="CU64" s="49"/>
      <c r="CV64" s="23"/>
      <c r="CW64" s="23"/>
      <c r="CX64" s="95">
        <v>2010</v>
      </c>
      <c r="CY64" s="54">
        <v>5</v>
      </c>
      <c r="CZ64" s="54">
        <v>10</v>
      </c>
      <c r="DA64" s="54" t="s">
        <v>880</v>
      </c>
      <c r="DB64" s="96">
        <v>589</v>
      </c>
      <c r="DC64" s="54" t="s">
        <v>1389</v>
      </c>
      <c r="DD64" s="54"/>
      <c r="DE64" s="54" t="s">
        <v>1383</v>
      </c>
      <c r="DF64" s="109">
        <v>1</v>
      </c>
      <c r="DG64" s="106">
        <v>450</v>
      </c>
      <c r="DH64" s="107">
        <f t="shared" si="2"/>
        <v>450</v>
      </c>
      <c r="DI64" s="54" t="s">
        <v>1372</v>
      </c>
      <c r="DJ64" s="54"/>
      <c r="DK64" s="54" t="s">
        <v>886</v>
      </c>
      <c r="DL64" s="54" t="s">
        <v>1373</v>
      </c>
      <c r="DM64" s="54" t="s">
        <v>1172</v>
      </c>
      <c r="DN64" s="54" t="s">
        <v>889</v>
      </c>
      <c r="DO64" s="54" t="s">
        <v>1374</v>
      </c>
      <c r="DP64" s="115" t="s">
        <v>891</v>
      </c>
      <c r="DQ64" s="54" t="s">
        <v>892</v>
      </c>
      <c r="DR64" s="49" t="s">
        <v>1390</v>
      </c>
    </row>
    <row r="65" customHeight="1" spans="1:122">
      <c r="A65" s="23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38">
        <v>62</v>
      </c>
      <c r="AE65" s="39" t="s">
        <v>871</v>
      </c>
      <c r="AF65" s="25" t="s">
        <v>902</v>
      </c>
      <c r="AG65" s="54" t="s">
        <v>1391</v>
      </c>
      <c r="AH65" s="18" t="s">
        <v>874</v>
      </c>
      <c r="AI65" s="29">
        <v>27.13</v>
      </c>
      <c r="AJ65" s="51">
        <v>43633</v>
      </c>
      <c r="AK65" s="49"/>
      <c r="AL65" s="50"/>
      <c r="AM65" s="50"/>
      <c r="AN65" s="38" t="s">
        <v>1392</v>
      </c>
      <c r="AO65" s="39" t="str">
        <f t="shared" si="34"/>
        <v>二道沟隧道出口</v>
      </c>
      <c r="AP65" s="25" t="str">
        <f t="shared" si="35"/>
        <v>初期支护</v>
      </c>
      <c r="AQ65" s="47" t="str">
        <f t="shared" si="36"/>
        <v>8b#-1</v>
      </c>
      <c r="AR65" s="18" t="str">
        <f t="shared" si="37"/>
        <v>C25</v>
      </c>
      <c r="AS65" s="29">
        <f t="shared" si="38"/>
        <v>27.13</v>
      </c>
      <c r="AT65" s="48">
        <f t="shared" si="39"/>
        <v>43633</v>
      </c>
      <c r="AU65" s="54">
        <v>28</v>
      </c>
      <c r="AV65" s="57">
        <f t="shared" si="48"/>
        <v>43661</v>
      </c>
      <c r="AW65" s="61">
        <v>3</v>
      </c>
      <c r="AX65" s="62">
        <v>37.6</v>
      </c>
      <c r="AY65" s="62">
        <v>38</v>
      </c>
      <c r="AZ65" s="62">
        <v>38.7</v>
      </c>
      <c r="BA65" s="62"/>
      <c r="BB65" s="62"/>
      <c r="BC65" s="62"/>
      <c r="BD65" s="54">
        <v>195</v>
      </c>
      <c r="BE65" s="54">
        <v>205</v>
      </c>
      <c r="BF65" s="54"/>
      <c r="BG65" s="49"/>
      <c r="BH65" s="23"/>
      <c r="BI65" s="74" t="s">
        <v>1393</v>
      </c>
      <c r="BJ65" s="75">
        <f t="shared" si="52"/>
        <v>43632</v>
      </c>
      <c r="BK65" s="18" t="str">
        <f t="shared" si="40"/>
        <v>C25</v>
      </c>
      <c r="BL65" s="25" t="str">
        <f t="shared" si="41"/>
        <v>初期支护</v>
      </c>
      <c r="BM65" s="29">
        <f t="shared" si="42"/>
        <v>54.84</v>
      </c>
      <c r="BN65" s="29" t="str">
        <f>E18</f>
        <v>HPB-C25-1002003</v>
      </c>
      <c r="BO65" s="29">
        <f>BM65*G18</f>
        <v>25.2264</v>
      </c>
      <c r="BP65" s="29">
        <f t="shared" ref="BP65:BP67" si="58">BP64+BO65</f>
        <v>93.71124</v>
      </c>
      <c r="BQ65" s="25"/>
      <c r="BR65" s="29">
        <f>BM65*M18</f>
        <v>49.6302</v>
      </c>
      <c r="BS65" s="29">
        <f t="shared" si="56"/>
        <v>110.36415</v>
      </c>
      <c r="BT65" s="78" t="s">
        <v>1394</v>
      </c>
      <c r="BU65" s="25"/>
      <c r="BV65" s="25"/>
      <c r="BW65" s="25"/>
      <c r="BX65" s="82">
        <f>BM65*R18</f>
        <v>44.1462</v>
      </c>
      <c r="BY65" s="82">
        <f t="shared" si="53"/>
        <v>179.460282</v>
      </c>
      <c r="BZ65" s="25"/>
      <c r="CA65" s="25"/>
      <c r="CB65" s="25"/>
      <c r="CC65" s="26"/>
      <c r="CD65" s="85">
        <v>0</v>
      </c>
      <c r="CE65" s="85">
        <f t="shared" si="51"/>
        <v>186.526097</v>
      </c>
      <c r="CF65" s="79"/>
      <c r="CG65" s="29">
        <f>BM65*Z18</f>
        <v>1.009056</v>
      </c>
      <c r="CH65" s="29">
        <f t="shared" si="57"/>
        <v>1.399688</v>
      </c>
      <c r="CI65" s="80" t="s">
        <v>1395</v>
      </c>
      <c r="CJ65" s="29">
        <f>BM65*I18</f>
        <v>0.049356</v>
      </c>
      <c r="CK65" s="29">
        <f t="shared" si="21"/>
        <v>1.028916</v>
      </c>
      <c r="CL65" s="25"/>
      <c r="CM65" s="25">
        <v>0</v>
      </c>
      <c r="CN65" s="25" t="e">
        <f t="shared" si="17"/>
        <v>#REF!</v>
      </c>
      <c r="CO65" s="25"/>
      <c r="CP65" s="29">
        <f>BM65*X18</f>
        <v>0.3279432</v>
      </c>
      <c r="CQ65" s="29">
        <f t="shared" si="27"/>
        <v>7.3121688</v>
      </c>
      <c r="CR65" s="77"/>
      <c r="CS65" s="97">
        <v>0</v>
      </c>
      <c r="CT65" s="16">
        <f t="shared" si="19"/>
        <v>39.274319</v>
      </c>
      <c r="CU65" s="49"/>
      <c r="CV65" s="23"/>
      <c r="CW65" s="23"/>
      <c r="CX65" s="95">
        <v>2010</v>
      </c>
      <c r="CY65" s="54">
        <v>5</v>
      </c>
      <c r="CZ65" s="54">
        <v>10</v>
      </c>
      <c r="DA65" s="54" t="s">
        <v>880</v>
      </c>
      <c r="DB65" s="96">
        <v>590</v>
      </c>
      <c r="DC65" s="54" t="s">
        <v>1396</v>
      </c>
      <c r="DD65" s="54"/>
      <c r="DE65" s="54" t="s">
        <v>1383</v>
      </c>
      <c r="DF65" s="109">
        <v>2</v>
      </c>
      <c r="DG65" s="106">
        <v>550</v>
      </c>
      <c r="DH65" s="107">
        <f t="shared" si="2"/>
        <v>1100</v>
      </c>
      <c r="DI65" s="54" t="s">
        <v>1372</v>
      </c>
      <c r="DJ65" s="54"/>
      <c r="DK65" s="54" t="s">
        <v>886</v>
      </c>
      <c r="DL65" s="54" t="s">
        <v>1373</v>
      </c>
      <c r="DM65" s="54" t="s">
        <v>1172</v>
      </c>
      <c r="DN65" s="54" t="s">
        <v>889</v>
      </c>
      <c r="DO65" s="54" t="s">
        <v>1374</v>
      </c>
      <c r="DP65" s="115" t="s">
        <v>891</v>
      </c>
      <c r="DQ65" s="54" t="s">
        <v>892</v>
      </c>
      <c r="DR65" s="49" t="s">
        <v>1390</v>
      </c>
    </row>
    <row r="66" customHeight="1" spans="1:122">
      <c r="A66" s="23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38">
        <v>63</v>
      </c>
      <c r="AE66" s="39" t="s">
        <v>871</v>
      </c>
      <c r="AF66" s="25" t="s">
        <v>1263</v>
      </c>
      <c r="AG66" s="54" t="s">
        <v>1376</v>
      </c>
      <c r="AH66" s="18" t="s">
        <v>874</v>
      </c>
      <c r="AI66" s="25">
        <v>39.56</v>
      </c>
      <c r="AJ66" s="51">
        <v>43633</v>
      </c>
      <c r="AK66" s="49"/>
      <c r="AL66" s="50"/>
      <c r="AM66" s="50"/>
      <c r="AN66" s="38" t="s">
        <v>1397</v>
      </c>
      <c r="AO66" s="39" t="str">
        <f t="shared" si="34"/>
        <v>二道沟隧道出口</v>
      </c>
      <c r="AP66" s="25" t="str">
        <f t="shared" si="35"/>
        <v>仰拱</v>
      </c>
      <c r="AQ66" s="47" t="str">
        <f t="shared" si="36"/>
        <v>5#-1</v>
      </c>
      <c r="AR66" s="18" t="str">
        <f t="shared" si="37"/>
        <v>C25</v>
      </c>
      <c r="AS66" s="29">
        <f t="shared" si="38"/>
        <v>39.56</v>
      </c>
      <c r="AT66" s="48">
        <f t="shared" si="39"/>
        <v>43633</v>
      </c>
      <c r="AU66" s="54">
        <v>28</v>
      </c>
      <c r="AV66" s="57">
        <f t="shared" si="48"/>
        <v>43661</v>
      </c>
      <c r="AW66" s="61">
        <v>3</v>
      </c>
      <c r="AX66" s="62">
        <v>37.7</v>
      </c>
      <c r="AY66" s="62">
        <v>37.6</v>
      </c>
      <c r="AZ66" s="62">
        <v>37.9</v>
      </c>
      <c r="BA66" s="62"/>
      <c r="BB66" s="62"/>
      <c r="BC66" s="62"/>
      <c r="BD66" s="54">
        <v>185</v>
      </c>
      <c r="BE66" s="54">
        <v>195</v>
      </c>
      <c r="BF66" s="54"/>
      <c r="BG66" s="49"/>
      <c r="BH66" s="23"/>
      <c r="BI66" s="74" t="s">
        <v>1398</v>
      </c>
      <c r="BJ66" s="75">
        <f t="shared" si="52"/>
        <v>43632</v>
      </c>
      <c r="BK66" s="18" t="str">
        <f t="shared" si="40"/>
        <v>C25</v>
      </c>
      <c r="BL66" s="25" t="str">
        <f t="shared" si="41"/>
        <v>仰拱填充</v>
      </c>
      <c r="BM66" s="29">
        <f t="shared" si="42"/>
        <v>49.64</v>
      </c>
      <c r="BN66" s="29" t="str">
        <f>E7</f>
        <v>HPB-C25-1002003</v>
      </c>
      <c r="BO66" s="29">
        <f>BM66*G7</f>
        <v>14.1474</v>
      </c>
      <c r="BP66" s="29">
        <f t="shared" si="58"/>
        <v>107.85864</v>
      </c>
      <c r="BQ66" s="25"/>
      <c r="BR66" s="29">
        <f>BM66*M7</f>
        <v>37.37892</v>
      </c>
      <c r="BS66" s="29">
        <f t="shared" si="56"/>
        <v>147.74307</v>
      </c>
      <c r="BT66" s="78" t="s">
        <v>1399</v>
      </c>
      <c r="BU66" s="25"/>
      <c r="BV66" s="25"/>
      <c r="BW66" s="25"/>
      <c r="BX66" s="82">
        <f>BM66*O7</f>
        <v>10.72224</v>
      </c>
      <c r="BY66" s="82">
        <f t="shared" si="53"/>
        <v>190.182522</v>
      </c>
      <c r="BZ66" s="25"/>
      <c r="CA66" s="25"/>
      <c r="CB66" s="25"/>
      <c r="CC66" s="26"/>
      <c r="CD66" s="85">
        <f>BM66*R7</f>
        <v>44.12996</v>
      </c>
      <c r="CE66" s="85">
        <f t="shared" si="51"/>
        <v>230.656057</v>
      </c>
      <c r="CF66" s="79"/>
      <c r="CG66" s="29">
        <v>0</v>
      </c>
      <c r="CH66" s="29">
        <f t="shared" si="57"/>
        <v>1.399688</v>
      </c>
      <c r="CI66" s="80">
        <v>100605</v>
      </c>
      <c r="CJ66" s="29">
        <v>0</v>
      </c>
      <c r="CK66" s="29">
        <f t="shared" si="21"/>
        <v>1.028916</v>
      </c>
      <c r="CL66" s="25"/>
      <c r="CM66" s="25">
        <v>0</v>
      </c>
      <c r="CN66" s="25" t="e">
        <f t="shared" si="17"/>
        <v>#REF!</v>
      </c>
      <c r="CO66" s="25"/>
      <c r="CP66" s="29">
        <f>BM66*X7</f>
        <v>0.188632</v>
      </c>
      <c r="CQ66" s="29">
        <f t="shared" si="27"/>
        <v>7.5008008</v>
      </c>
      <c r="CR66" s="77"/>
      <c r="CS66" s="97">
        <f>BM66*K7</f>
        <v>4.7158</v>
      </c>
      <c r="CT66" s="16">
        <f t="shared" si="19"/>
        <v>43.990119</v>
      </c>
      <c r="CU66" s="49"/>
      <c r="CV66" s="23"/>
      <c r="CW66" s="23"/>
      <c r="CX66" s="95">
        <v>2010</v>
      </c>
      <c r="CY66" s="54">
        <v>5</v>
      </c>
      <c r="CZ66" s="54">
        <v>10</v>
      </c>
      <c r="DA66" s="54" t="s">
        <v>880</v>
      </c>
      <c r="DB66" s="96">
        <v>591</v>
      </c>
      <c r="DC66" s="54" t="s">
        <v>1369</v>
      </c>
      <c r="DD66" s="54" t="s">
        <v>1370</v>
      </c>
      <c r="DE66" s="54" t="s">
        <v>1371</v>
      </c>
      <c r="DF66" s="54">
        <v>2</v>
      </c>
      <c r="DG66" s="146">
        <v>78</v>
      </c>
      <c r="DH66" s="107">
        <f t="shared" si="2"/>
        <v>156</v>
      </c>
      <c r="DI66" s="54" t="s">
        <v>1372</v>
      </c>
      <c r="DJ66" s="54"/>
      <c r="DK66" s="54" t="s">
        <v>886</v>
      </c>
      <c r="DL66" s="54" t="s">
        <v>1373</v>
      </c>
      <c r="DM66" s="54" t="s">
        <v>1172</v>
      </c>
      <c r="DN66" s="54" t="s">
        <v>889</v>
      </c>
      <c r="DO66" s="54" t="s">
        <v>1374</v>
      </c>
      <c r="DP66" s="115" t="s">
        <v>891</v>
      </c>
      <c r="DQ66" s="54" t="s">
        <v>892</v>
      </c>
      <c r="DR66" s="49" t="s">
        <v>1390</v>
      </c>
    </row>
    <row r="67" customHeight="1" spans="1:122">
      <c r="A67" s="23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  <c r="AB67" s="23"/>
      <c r="AC67" s="23"/>
      <c r="AD67" s="38">
        <v>64</v>
      </c>
      <c r="AE67" s="39" t="s">
        <v>871</v>
      </c>
      <c r="AF67" s="25" t="s">
        <v>902</v>
      </c>
      <c r="AG67" s="54" t="s">
        <v>1400</v>
      </c>
      <c r="AH67" s="18" t="s">
        <v>874</v>
      </c>
      <c r="AI67" s="29">
        <v>23.35</v>
      </c>
      <c r="AJ67" s="51">
        <v>43634</v>
      </c>
      <c r="AK67" s="49"/>
      <c r="AL67" s="50"/>
      <c r="AM67" s="50"/>
      <c r="AN67" s="38" t="s">
        <v>1401</v>
      </c>
      <c r="AO67" s="39" t="str">
        <f t="shared" si="34"/>
        <v>二道沟隧道出口</v>
      </c>
      <c r="AP67" s="25" t="str">
        <f t="shared" si="35"/>
        <v>初期支护</v>
      </c>
      <c r="AQ67" s="47" t="str">
        <f t="shared" si="36"/>
        <v>5#-0</v>
      </c>
      <c r="AR67" s="18" t="str">
        <f t="shared" si="37"/>
        <v>C25</v>
      </c>
      <c r="AS67" s="29">
        <f t="shared" si="38"/>
        <v>23.35</v>
      </c>
      <c r="AT67" s="48">
        <f t="shared" si="39"/>
        <v>43634</v>
      </c>
      <c r="AU67" s="54">
        <v>28</v>
      </c>
      <c r="AV67" s="57">
        <f t="shared" si="48"/>
        <v>43662</v>
      </c>
      <c r="AW67" s="61">
        <v>3</v>
      </c>
      <c r="AX67" s="62">
        <v>37</v>
      </c>
      <c r="AY67" s="62">
        <v>37.4</v>
      </c>
      <c r="AZ67" s="62">
        <v>38.5</v>
      </c>
      <c r="BA67" s="62"/>
      <c r="BB67" s="62"/>
      <c r="BC67" s="62"/>
      <c r="BD67" s="54">
        <v>195</v>
      </c>
      <c r="BE67" s="54">
        <v>190</v>
      </c>
      <c r="BF67" s="54"/>
      <c r="BG67" s="49"/>
      <c r="BH67" s="23"/>
      <c r="BI67" s="74" t="s">
        <v>1402</v>
      </c>
      <c r="BJ67" s="75">
        <f t="shared" si="52"/>
        <v>43633</v>
      </c>
      <c r="BK67" s="18" t="str">
        <f t="shared" si="40"/>
        <v>C25</v>
      </c>
      <c r="BL67" s="25" t="str">
        <f t="shared" si="41"/>
        <v>初期支护</v>
      </c>
      <c r="BM67" s="29">
        <f t="shared" si="42"/>
        <v>27.13</v>
      </c>
      <c r="BN67" s="25" t="str">
        <f>E18</f>
        <v>HPB-C25-1002003</v>
      </c>
      <c r="BO67" s="29">
        <f>BM67*G18</f>
        <v>12.4798</v>
      </c>
      <c r="BP67" s="29">
        <f t="shared" si="58"/>
        <v>120.33844</v>
      </c>
      <c r="BQ67" s="25"/>
      <c r="BR67" s="29">
        <f>BM67*M18</f>
        <v>24.55265</v>
      </c>
      <c r="BS67" s="29">
        <f t="shared" si="56"/>
        <v>172.29572</v>
      </c>
      <c r="BT67" s="26"/>
      <c r="BU67" s="25"/>
      <c r="BV67" s="25"/>
      <c r="BW67" s="25"/>
      <c r="BX67" s="82">
        <f>BM67*R18</f>
        <v>21.83965</v>
      </c>
      <c r="BY67" s="82">
        <f t="shared" si="53"/>
        <v>212.022172</v>
      </c>
      <c r="BZ67" s="25"/>
      <c r="CA67" s="25"/>
      <c r="CB67" s="25"/>
      <c r="CC67" s="26"/>
      <c r="CD67" s="85">
        <v>0</v>
      </c>
      <c r="CE67" s="85">
        <f t="shared" si="51"/>
        <v>230.656057</v>
      </c>
      <c r="CF67" s="79"/>
      <c r="CG67" s="29">
        <f>BM67*Z18</f>
        <v>0.499192</v>
      </c>
      <c r="CH67" s="29">
        <f t="shared" si="57"/>
        <v>1.89888</v>
      </c>
      <c r="CI67" s="80"/>
      <c r="CJ67" s="29">
        <f>BM67*I18</f>
        <v>0.024417</v>
      </c>
      <c r="CK67" s="29">
        <f t="shared" si="21"/>
        <v>1.053333</v>
      </c>
      <c r="CL67" s="25"/>
      <c r="CM67" s="25">
        <v>0</v>
      </c>
      <c r="CN67" s="25" t="e">
        <f t="shared" si="17"/>
        <v>#REF!</v>
      </c>
      <c r="CO67" s="25"/>
      <c r="CP67" s="29">
        <f>BM67*X18</f>
        <v>0.1622374</v>
      </c>
      <c r="CQ67" s="29">
        <f t="shared" si="27"/>
        <v>7.6630382</v>
      </c>
      <c r="CR67" s="77"/>
      <c r="CS67" s="97">
        <v>0</v>
      </c>
      <c r="CT67" s="16">
        <f t="shared" si="19"/>
        <v>43.990119</v>
      </c>
      <c r="CU67" s="49"/>
      <c r="CV67" s="23"/>
      <c r="CW67" s="23"/>
      <c r="CX67" s="95">
        <v>2010</v>
      </c>
      <c r="CY67" s="54">
        <v>5</v>
      </c>
      <c r="CZ67" s="54">
        <v>10</v>
      </c>
      <c r="DA67" s="54" t="s">
        <v>880</v>
      </c>
      <c r="DB67" s="96">
        <v>592</v>
      </c>
      <c r="DC67" s="54" t="s">
        <v>1382</v>
      </c>
      <c r="DD67" s="147"/>
      <c r="DE67" s="54" t="s">
        <v>1383</v>
      </c>
      <c r="DF67" s="105">
        <v>1</v>
      </c>
      <c r="DG67" s="110">
        <v>75</v>
      </c>
      <c r="DH67" s="107">
        <f t="shared" si="2"/>
        <v>75</v>
      </c>
      <c r="DI67" s="54" t="s">
        <v>1372</v>
      </c>
      <c r="DJ67" s="54"/>
      <c r="DK67" s="54" t="s">
        <v>886</v>
      </c>
      <c r="DL67" s="54" t="s">
        <v>1373</v>
      </c>
      <c r="DM67" s="54" t="s">
        <v>1172</v>
      </c>
      <c r="DN67" s="54" t="s">
        <v>889</v>
      </c>
      <c r="DO67" s="54" t="s">
        <v>1374</v>
      </c>
      <c r="DP67" s="115" t="s">
        <v>891</v>
      </c>
      <c r="DQ67" s="54" t="s">
        <v>892</v>
      </c>
      <c r="DR67" s="49" t="s">
        <v>1390</v>
      </c>
    </row>
    <row r="68" customHeight="1" spans="1:122">
      <c r="A68" s="23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  <c r="AB68" s="23"/>
      <c r="AC68" s="23"/>
      <c r="AD68" s="38">
        <v>65</v>
      </c>
      <c r="AE68" s="39" t="s">
        <v>871</v>
      </c>
      <c r="AF68" s="25" t="s">
        <v>930</v>
      </c>
      <c r="AG68" s="54" t="s">
        <v>1403</v>
      </c>
      <c r="AH68" s="18" t="s">
        <v>874</v>
      </c>
      <c r="AI68" s="25">
        <v>33.58</v>
      </c>
      <c r="AJ68" s="51">
        <v>43634</v>
      </c>
      <c r="AK68" s="49"/>
      <c r="AL68" s="50"/>
      <c r="AM68" s="50"/>
      <c r="AN68" s="38" t="s">
        <v>1404</v>
      </c>
      <c r="AO68" s="39" t="str">
        <f t="shared" si="34"/>
        <v>二道沟隧道出口</v>
      </c>
      <c r="AP68" s="25" t="str">
        <f t="shared" si="35"/>
        <v>仰拱填充</v>
      </c>
      <c r="AQ68" s="47" t="str">
        <f t="shared" si="36"/>
        <v>2#-0</v>
      </c>
      <c r="AR68" s="18" t="str">
        <f t="shared" si="37"/>
        <v>C25</v>
      </c>
      <c r="AS68" s="29">
        <f t="shared" si="38"/>
        <v>33.58</v>
      </c>
      <c r="AT68" s="48">
        <f t="shared" si="39"/>
        <v>43634</v>
      </c>
      <c r="AU68" s="54">
        <v>28</v>
      </c>
      <c r="AV68" s="57">
        <f t="shared" si="48"/>
        <v>43662</v>
      </c>
      <c r="AW68" s="61">
        <v>3</v>
      </c>
      <c r="AX68" s="62">
        <v>38.2</v>
      </c>
      <c r="AY68" s="62">
        <v>37.6</v>
      </c>
      <c r="AZ68" s="62">
        <v>37.4</v>
      </c>
      <c r="BA68" s="62"/>
      <c r="BB68" s="62"/>
      <c r="BC68" s="62"/>
      <c r="BD68" s="54">
        <v>195</v>
      </c>
      <c r="BE68" s="54">
        <v>190</v>
      </c>
      <c r="BF68" s="54"/>
      <c r="BG68" s="49"/>
      <c r="BH68" s="23"/>
      <c r="BI68" s="74" t="s">
        <v>1405</v>
      </c>
      <c r="BJ68" s="75">
        <f t="shared" si="52"/>
        <v>43633</v>
      </c>
      <c r="BK68" s="18" t="str">
        <f t="shared" si="40"/>
        <v>C25</v>
      </c>
      <c r="BL68" s="25" t="str">
        <f t="shared" si="41"/>
        <v>仰拱</v>
      </c>
      <c r="BM68" s="29">
        <f t="shared" si="42"/>
        <v>39.56</v>
      </c>
      <c r="BN68" s="25" t="str">
        <f>E9</f>
        <v>HPB-C40-1002002</v>
      </c>
      <c r="BO68" s="29">
        <f>BM68*G9</f>
        <v>13.37128</v>
      </c>
      <c r="BP68" s="29">
        <f>BO68</f>
        <v>13.37128</v>
      </c>
      <c r="BQ68" s="77" t="s">
        <v>1406</v>
      </c>
      <c r="BR68" s="29">
        <f>BM68*M9</f>
        <v>28.0876</v>
      </c>
      <c r="BS68" s="29">
        <f>BR68</f>
        <v>28.0876</v>
      </c>
      <c r="BT68" s="78" t="s">
        <v>1407</v>
      </c>
      <c r="BU68" s="25"/>
      <c r="BV68" s="25"/>
      <c r="BW68" s="25"/>
      <c r="BX68" s="82">
        <f>BM68*P9</f>
        <v>8.54496</v>
      </c>
      <c r="BY68" s="82">
        <f t="shared" si="53"/>
        <v>220.567132</v>
      </c>
      <c r="BZ68" s="25"/>
      <c r="CA68" s="25"/>
      <c r="CB68" s="25"/>
      <c r="CC68" s="26"/>
      <c r="CD68" s="85">
        <f>BM68*R9</f>
        <v>34.17984</v>
      </c>
      <c r="CE68" s="85">
        <f t="shared" si="51"/>
        <v>264.835897</v>
      </c>
      <c r="CF68" s="79"/>
      <c r="CG68" s="29">
        <v>0</v>
      </c>
      <c r="CH68" s="29">
        <f t="shared" si="57"/>
        <v>1.89888</v>
      </c>
      <c r="CI68" s="80"/>
      <c r="CJ68" s="29">
        <v>0</v>
      </c>
      <c r="CK68" s="29">
        <f t="shared" si="21"/>
        <v>1.053333</v>
      </c>
      <c r="CL68" s="25"/>
      <c r="CM68" s="25">
        <f>BM68*V9</f>
        <v>0.0166152</v>
      </c>
      <c r="CN68" s="25" t="e">
        <f t="shared" si="17"/>
        <v>#REF!</v>
      </c>
      <c r="CO68" s="25"/>
      <c r="CP68" s="29">
        <f>BM68*X9</f>
        <v>0.17802</v>
      </c>
      <c r="CQ68" s="29">
        <f t="shared" si="27"/>
        <v>7.8410582</v>
      </c>
      <c r="CR68" s="77"/>
      <c r="CS68" s="97">
        <f>BM68*K9</f>
        <v>4.43072</v>
      </c>
      <c r="CT68" s="16">
        <f t="shared" si="19"/>
        <v>48.420839</v>
      </c>
      <c r="CU68" s="49"/>
      <c r="CV68" s="23"/>
      <c r="CW68" s="23"/>
      <c r="CX68" s="95">
        <v>2010</v>
      </c>
      <c r="CY68" s="54">
        <v>5</v>
      </c>
      <c r="CZ68" s="54">
        <v>10</v>
      </c>
      <c r="DA68" s="54" t="s">
        <v>880</v>
      </c>
      <c r="DB68" s="96">
        <v>593</v>
      </c>
      <c r="DC68" s="54" t="s">
        <v>1408</v>
      </c>
      <c r="DD68" s="54"/>
      <c r="DE68" s="54" t="s">
        <v>1409</v>
      </c>
      <c r="DF68" s="105">
        <v>5</v>
      </c>
      <c r="DG68" s="110">
        <v>15</v>
      </c>
      <c r="DH68" s="107">
        <f t="shared" ref="DH68:DH74" si="59">DF68*DG68</f>
        <v>75</v>
      </c>
      <c r="DI68" s="54" t="s">
        <v>1372</v>
      </c>
      <c r="DJ68" s="54"/>
      <c r="DK68" s="54" t="s">
        <v>886</v>
      </c>
      <c r="DL68" s="54" t="s">
        <v>1373</v>
      </c>
      <c r="DM68" s="54" t="s">
        <v>1172</v>
      </c>
      <c r="DN68" s="54" t="s">
        <v>889</v>
      </c>
      <c r="DO68" s="54" t="s">
        <v>1374</v>
      </c>
      <c r="DP68" s="115" t="s">
        <v>891</v>
      </c>
      <c r="DQ68" s="54" t="s">
        <v>892</v>
      </c>
      <c r="DR68" s="49" t="s">
        <v>1390</v>
      </c>
    </row>
    <row r="69" customHeight="1" spans="1:122">
      <c r="A69" s="23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3"/>
      <c r="AD69" s="38">
        <v>66</v>
      </c>
      <c r="AE69" s="39" t="s">
        <v>871</v>
      </c>
      <c r="AF69" s="25" t="s">
        <v>902</v>
      </c>
      <c r="AG69" s="54" t="s">
        <v>1410</v>
      </c>
      <c r="AH69" s="18" t="s">
        <v>874</v>
      </c>
      <c r="AI69" s="29">
        <v>27.59</v>
      </c>
      <c r="AJ69" s="51">
        <v>43635</v>
      </c>
      <c r="AK69" s="49"/>
      <c r="AL69" s="50"/>
      <c r="AM69" s="50"/>
      <c r="AN69" s="38" t="s">
        <v>1411</v>
      </c>
      <c r="AO69" s="39" t="str">
        <f t="shared" si="34"/>
        <v>二道沟隧道出口</v>
      </c>
      <c r="AP69" s="25" t="str">
        <f t="shared" si="35"/>
        <v>初期支护</v>
      </c>
      <c r="AQ69" s="47" t="str">
        <f t="shared" si="36"/>
        <v>8a#-1</v>
      </c>
      <c r="AR69" s="18" t="str">
        <f t="shared" si="37"/>
        <v>C25</v>
      </c>
      <c r="AS69" s="29">
        <f t="shared" si="38"/>
        <v>27.59</v>
      </c>
      <c r="AT69" s="48">
        <f t="shared" si="39"/>
        <v>43635</v>
      </c>
      <c r="AU69" s="54">
        <v>28</v>
      </c>
      <c r="AV69" s="57">
        <f t="shared" si="48"/>
        <v>43663</v>
      </c>
      <c r="AW69" s="61">
        <v>3</v>
      </c>
      <c r="AX69" s="62">
        <v>37.3</v>
      </c>
      <c r="AY69" s="62">
        <v>36.9</v>
      </c>
      <c r="AZ69" s="62">
        <v>37.8</v>
      </c>
      <c r="BA69" s="62"/>
      <c r="BB69" s="62"/>
      <c r="BC69" s="62"/>
      <c r="BD69" s="54">
        <v>185</v>
      </c>
      <c r="BE69" s="54">
        <v>195</v>
      </c>
      <c r="BF69" s="54"/>
      <c r="BG69" s="49"/>
      <c r="BH69" s="23"/>
      <c r="BI69" s="74" t="s">
        <v>1412</v>
      </c>
      <c r="BJ69" s="75">
        <f t="shared" si="52"/>
        <v>43634</v>
      </c>
      <c r="BK69" s="18" t="str">
        <f t="shared" si="40"/>
        <v>C25</v>
      </c>
      <c r="BL69" s="25" t="str">
        <f t="shared" si="41"/>
        <v>初期支护</v>
      </c>
      <c r="BM69" s="29">
        <f t="shared" si="42"/>
        <v>23.35</v>
      </c>
      <c r="BN69" s="25" t="str">
        <f>E18</f>
        <v>HPB-C25-1002003</v>
      </c>
      <c r="BO69" s="29">
        <f>BM69*G18</f>
        <v>10.741</v>
      </c>
      <c r="BP69" s="29">
        <f t="shared" ref="BP69:BP76" si="60">BP68+BO69</f>
        <v>24.11228</v>
      </c>
      <c r="BQ69" s="80" t="s">
        <v>1413</v>
      </c>
      <c r="BR69" s="29">
        <f>BM69*M18</f>
        <v>21.13175</v>
      </c>
      <c r="BS69" s="29">
        <f t="shared" ref="BS69:BS83" si="61">BR69+BS68</f>
        <v>49.21935</v>
      </c>
      <c r="BT69" s="78" t="s">
        <v>1233</v>
      </c>
      <c r="BU69" s="25"/>
      <c r="BV69" s="25"/>
      <c r="BW69" s="25"/>
      <c r="BX69" s="82">
        <f>BM69*R18</f>
        <v>18.79675</v>
      </c>
      <c r="BY69" s="82">
        <f t="shared" si="53"/>
        <v>239.363882</v>
      </c>
      <c r="BZ69" s="25"/>
      <c r="CA69" s="25"/>
      <c r="CB69" s="25"/>
      <c r="CC69" s="26"/>
      <c r="CD69" s="85">
        <v>0</v>
      </c>
      <c r="CE69" s="85">
        <f t="shared" si="51"/>
        <v>264.835897</v>
      </c>
      <c r="CF69" s="79"/>
      <c r="CG69" s="29">
        <f>BM69*Z18</f>
        <v>0.42964</v>
      </c>
      <c r="CH69" s="29">
        <f t="shared" si="57"/>
        <v>2.32852</v>
      </c>
      <c r="CI69" s="80"/>
      <c r="CJ69" s="29">
        <f>BM69*I18</f>
        <v>0.021015</v>
      </c>
      <c r="CK69" s="29">
        <f t="shared" si="21"/>
        <v>1.074348</v>
      </c>
      <c r="CL69" s="25"/>
      <c r="CM69" s="25">
        <v>0</v>
      </c>
      <c r="CN69" s="25" t="e">
        <f t="shared" si="17"/>
        <v>#REF!</v>
      </c>
      <c r="CO69" s="25"/>
      <c r="CP69" s="29">
        <f>BM69*X18</f>
        <v>0.139633</v>
      </c>
      <c r="CQ69" s="29">
        <f t="shared" si="27"/>
        <v>7.9806912</v>
      </c>
      <c r="CR69" s="77"/>
      <c r="CS69" s="97">
        <v>0</v>
      </c>
      <c r="CT69" s="16">
        <f t="shared" si="19"/>
        <v>48.420839</v>
      </c>
      <c r="CU69" s="49"/>
      <c r="CV69" s="23"/>
      <c r="CW69" s="23"/>
      <c r="CX69" s="95">
        <v>2010</v>
      </c>
      <c r="CY69" s="54">
        <v>5</v>
      </c>
      <c r="CZ69" s="54">
        <v>10</v>
      </c>
      <c r="DA69" s="54" t="s">
        <v>880</v>
      </c>
      <c r="DB69" s="96">
        <v>594</v>
      </c>
      <c r="DC69" s="54" t="s">
        <v>1414</v>
      </c>
      <c r="DD69" s="54"/>
      <c r="DE69" s="54" t="s">
        <v>1383</v>
      </c>
      <c r="DF69" s="105">
        <v>5</v>
      </c>
      <c r="DG69" s="106">
        <v>8</v>
      </c>
      <c r="DH69" s="107">
        <f t="shared" si="59"/>
        <v>40</v>
      </c>
      <c r="DI69" s="54" t="s">
        <v>1372</v>
      </c>
      <c r="DJ69" s="54"/>
      <c r="DK69" s="54" t="s">
        <v>886</v>
      </c>
      <c r="DL69" s="54" t="s">
        <v>1373</v>
      </c>
      <c r="DM69" s="54" t="s">
        <v>1172</v>
      </c>
      <c r="DN69" s="54" t="s">
        <v>889</v>
      </c>
      <c r="DO69" s="54" t="s">
        <v>1374</v>
      </c>
      <c r="DP69" s="115" t="s">
        <v>891</v>
      </c>
      <c r="DQ69" s="54" t="s">
        <v>892</v>
      </c>
      <c r="DR69" s="49" t="s">
        <v>1390</v>
      </c>
    </row>
    <row r="70" customHeight="1" spans="1:122">
      <c r="A70" s="23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  <c r="AC70" s="23"/>
      <c r="AD70" s="38">
        <v>67</v>
      </c>
      <c r="AE70" s="39" t="s">
        <v>871</v>
      </c>
      <c r="AF70" s="25" t="s">
        <v>902</v>
      </c>
      <c r="AG70" s="54" t="s">
        <v>1400</v>
      </c>
      <c r="AH70" s="18" t="s">
        <v>874</v>
      </c>
      <c r="AI70" s="29">
        <v>23.3</v>
      </c>
      <c r="AJ70" s="51">
        <v>43635</v>
      </c>
      <c r="AK70" s="49"/>
      <c r="AL70" s="50"/>
      <c r="AM70" s="50"/>
      <c r="AN70" s="38" t="s">
        <v>1415</v>
      </c>
      <c r="AO70" s="39" t="str">
        <f t="shared" ref="AO70:AO101" si="62">AE70</f>
        <v>二道沟隧道出口</v>
      </c>
      <c r="AP70" s="25" t="str">
        <f t="shared" ref="AP70:AP101" si="63">AF70</f>
        <v>初期支护</v>
      </c>
      <c r="AQ70" s="47" t="str">
        <f t="shared" ref="AQ70:AQ101" si="64">AG70</f>
        <v>5#-0</v>
      </c>
      <c r="AR70" s="18" t="str">
        <f t="shared" ref="AR70:AR101" si="65">AH70</f>
        <v>C25</v>
      </c>
      <c r="AS70" s="29">
        <f t="shared" ref="AS70:AS101" si="66">AI70</f>
        <v>23.3</v>
      </c>
      <c r="AT70" s="48">
        <f t="shared" ref="AT70:AT101" si="67">AJ70</f>
        <v>43635</v>
      </c>
      <c r="AU70" s="54">
        <v>28</v>
      </c>
      <c r="AV70" s="57">
        <f t="shared" si="48"/>
        <v>43663</v>
      </c>
      <c r="AW70" s="61">
        <v>3</v>
      </c>
      <c r="AX70" s="62">
        <v>38.2</v>
      </c>
      <c r="AY70" s="62">
        <v>37.3</v>
      </c>
      <c r="AZ70" s="62">
        <v>36.8</v>
      </c>
      <c r="BA70" s="62"/>
      <c r="BB70" s="62"/>
      <c r="BC70" s="62"/>
      <c r="BD70" s="54">
        <v>210</v>
      </c>
      <c r="BE70" s="54">
        <v>205</v>
      </c>
      <c r="BF70" s="54"/>
      <c r="BG70" s="49"/>
      <c r="BH70" s="23"/>
      <c r="BI70" s="74" t="s">
        <v>1416</v>
      </c>
      <c r="BJ70" s="75">
        <f t="shared" si="52"/>
        <v>43634</v>
      </c>
      <c r="BK70" s="18" t="str">
        <f t="shared" si="40"/>
        <v>C25</v>
      </c>
      <c r="BL70" s="25" t="str">
        <f t="shared" si="41"/>
        <v>仰拱填充</v>
      </c>
      <c r="BM70" s="29">
        <f t="shared" si="42"/>
        <v>33.58</v>
      </c>
      <c r="BN70" s="25" t="str">
        <f>E7</f>
        <v>HPB-C25-1002003</v>
      </c>
      <c r="BO70" s="29">
        <f>BM70*G7</f>
        <v>9.5703</v>
      </c>
      <c r="BP70" s="29">
        <f t="shared" si="60"/>
        <v>33.68258</v>
      </c>
      <c r="BQ70" s="80" t="s">
        <v>1417</v>
      </c>
      <c r="BR70" s="29">
        <f>BM70*M7</f>
        <v>25.28574</v>
      </c>
      <c r="BS70" s="29">
        <f t="shared" si="61"/>
        <v>74.50509</v>
      </c>
      <c r="BT70" s="78" t="s">
        <v>1418</v>
      </c>
      <c r="BU70" s="25"/>
      <c r="BV70" s="25"/>
      <c r="BW70" s="25"/>
      <c r="BX70" s="82">
        <f>BM70*O7</f>
        <v>7.25328</v>
      </c>
      <c r="BY70" s="82">
        <f t="shared" si="53"/>
        <v>246.617162</v>
      </c>
      <c r="BZ70" s="25"/>
      <c r="CA70" s="25"/>
      <c r="CB70" s="25"/>
      <c r="CC70" s="26"/>
      <c r="CD70" s="85">
        <f>BM70*R7</f>
        <v>29.85262</v>
      </c>
      <c r="CE70" s="85">
        <f t="shared" si="51"/>
        <v>294.688517</v>
      </c>
      <c r="CF70" s="79"/>
      <c r="CG70" s="29">
        <v>0</v>
      </c>
      <c r="CH70" s="29">
        <f t="shared" si="57"/>
        <v>2.32852</v>
      </c>
      <c r="CI70" s="80"/>
      <c r="CJ70" s="29">
        <v>0</v>
      </c>
      <c r="CK70" s="29">
        <f t="shared" si="21"/>
        <v>1.074348</v>
      </c>
      <c r="CL70" s="25"/>
      <c r="CM70" s="25">
        <v>0</v>
      </c>
      <c r="CN70" s="25" t="e">
        <f t="shared" si="17"/>
        <v>#REF!</v>
      </c>
      <c r="CO70" s="25"/>
      <c r="CP70" s="29">
        <f>BM70*X7</f>
        <v>0.127604</v>
      </c>
      <c r="CQ70" s="29">
        <f>CP70</f>
        <v>0.127604</v>
      </c>
      <c r="CR70" s="77" t="s">
        <v>1419</v>
      </c>
      <c r="CS70" s="97">
        <f>BM70*K7</f>
        <v>3.1901</v>
      </c>
      <c r="CT70" s="16">
        <f t="shared" si="19"/>
        <v>51.610939</v>
      </c>
      <c r="CU70" s="49"/>
      <c r="CV70" s="23"/>
      <c r="CW70" s="23"/>
      <c r="CX70" s="95">
        <v>2010</v>
      </c>
      <c r="CY70" s="54">
        <v>5</v>
      </c>
      <c r="CZ70" s="54">
        <v>10</v>
      </c>
      <c r="DA70" s="54" t="s">
        <v>880</v>
      </c>
      <c r="DB70" s="96">
        <v>595</v>
      </c>
      <c r="DC70" s="54" t="s">
        <v>1420</v>
      </c>
      <c r="DD70" s="54"/>
      <c r="DE70" s="54" t="s">
        <v>1409</v>
      </c>
      <c r="DF70" s="109">
        <v>1</v>
      </c>
      <c r="DG70" s="106">
        <v>18</v>
      </c>
      <c r="DH70" s="107">
        <f t="shared" si="59"/>
        <v>18</v>
      </c>
      <c r="DI70" s="54" t="s">
        <v>1372</v>
      </c>
      <c r="DJ70" s="54"/>
      <c r="DK70" s="54" t="s">
        <v>886</v>
      </c>
      <c r="DL70" s="54" t="s">
        <v>1373</v>
      </c>
      <c r="DM70" s="54" t="s">
        <v>1172</v>
      </c>
      <c r="DN70" s="54" t="s">
        <v>889</v>
      </c>
      <c r="DO70" s="54" t="s">
        <v>1374</v>
      </c>
      <c r="DP70" s="115" t="s">
        <v>891</v>
      </c>
      <c r="DQ70" s="54" t="s">
        <v>892</v>
      </c>
      <c r="DR70" s="49" t="s">
        <v>1390</v>
      </c>
    </row>
    <row r="71" customHeight="1" spans="1:122">
      <c r="A71" s="23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  <c r="AB71" s="23"/>
      <c r="AC71" s="23"/>
      <c r="AD71" s="38">
        <v>68</v>
      </c>
      <c r="AE71" s="39" t="s">
        <v>871</v>
      </c>
      <c r="AF71" s="25" t="s">
        <v>902</v>
      </c>
      <c r="AG71" s="54" t="s">
        <v>1421</v>
      </c>
      <c r="AH71" s="18" t="s">
        <v>874</v>
      </c>
      <c r="AI71" s="25">
        <v>55.15</v>
      </c>
      <c r="AJ71" s="51">
        <v>43636</v>
      </c>
      <c r="AK71" s="49"/>
      <c r="AL71" s="50"/>
      <c r="AM71" s="50"/>
      <c r="AN71" s="38" t="s">
        <v>1422</v>
      </c>
      <c r="AO71" s="39" t="str">
        <f t="shared" si="62"/>
        <v>二道沟隧道出口</v>
      </c>
      <c r="AP71" s="25" t="str">
        <f t="shared" si="63"/>
        <v>初期支护</v>
      </c>
      <c r="AQ71" s="47" t="str">
        <f t="shared" si="64"/>
        <v>63#-右2</v>
      </c>
      <c r="AR71" s="18" t="str">
        <f t="shared" si="65"/>
        <v>C25</v>
      </c>
      <c r="AS71" s="29">
        <f t="shared" si="66"/>
        <v>55.15</v>
      </c>
      <c r="AT71" s="48">
        <f t="shared" si="67"/>
        <v>43636</v>
      </c>
      <c r="AU71" s="54">
        <v>28</v>
      </c>
      <c r="AV71" s="57">
        <f t="shared" si="48"/>
        <v>43664</v>
      </c>
      <c r="AW71" s="61">
        <v>3</v>
      </c>
      <c r="AX71" s="62">
        <v>37.4</v>
      </c>
      <c r="AY71" s="62">
        <v>38.5</v>
      </c>
      <c r="AZ71" s="62">
        <v>38</v>
      </c>
      <c r="BA71" s="62"/>
      <c r="BB71" s="62"/>
      <c r="BC71" s="62"/>
      <c r="BD71" s="54">
        <v>195</v>
      </c>
      <c r="BE71" s="54">
        <v>200</v>
      </c>
      <c r="BF71" s="54"/>
      <c r="BG71" s="49"/>
      <c r="BH71" s="23"/>
      <c r="BI71" s="74" t="s">
        <v>1423</v>
      </c>
      <c r="BJ71" s="75">
        <f t="shared" si="52"/>
        <v>43635</v>
      </c>
      <c r="BK71" s="18" t="str">
        <f t="shared" ref="BK71:BK97" si="68">AR69</f>
        <v>C25</v>
      </c>
      <c r="BL71" s="25" t="str">
        <f t="shared" ref="BL71:BL97" si="69">AP69</f>
        <v>初期支护</v>
      </c>
      <c r="BM71" s="29">
        <f t="shared" ref="BM71:BM97" si="70">AS69</f>
        <v>27.59</v>
      </c>
      <c r="BN71" s="25" t="str">
        <f>E18</f>
        <v>HPB-C25-1002003</v>
      </c>
      <c r="BO71" s="29">
        <f>BM71*G18</f>
        <v>12.6914</v>
      </c>
      <c r="BP71" s="29">
        <f t="shared" si="60"/>
        <v>46.37398</v>
      </c>
      <c r="BQ71" s="80" t="s">
        <v>1424</v>
      </c>
      <c r="BR71" s="29">
        <f>BM71*M18</f>
        <v>24.96895</v>
      </c>
      <c r="BS71" s="29">
        <f t="shared" si="61"/>
        <v>99.47404</v>
      </c>
      <c r="BT71" s="78" t="s">
        <v>1425</v>
      </c>
      <c r="BU71" s="25"/>
      <c r="BV71" s="25"/>
      <c r="BW71" s="25"/>
      <c r="BX71" s="82">
        <f>BM71*R18</f>
        <v>22.20995</v>
      </c>
      <c r="BY71" s="82">
        <f t="shared" si="53"/>
        <v>268.827112</v>
      </c>
      <c r="BZ71" s="25"/>
      <c r="CA71" s="25"/>
      <c r="CB71" s="25"/>
      <c r="CC71" s="26"/>
      <c r="CD71" s="85">
        <v>0</v>
      </c>
      <c r="CE71" s="85">
        <f t="shared" si="51"/>
        <v>294.688517</v>
      </c>
      <c r="CF71" s="26"/>
      <c r="CG71" s="29">
        <f>BM71*Z18</f>
        <v>0.507656</v>
      </c>
      <c r="CH71" s="29">
        <f t="shared" si="57"/>
        <v>2.836176</v>
      </c>
      <c r="CI71" s="80"/>
      <c r="CJ71" s="29">
        <f>BM71*I18</f>
        <v>0.024831</v>
      </c>
      <c r="CK71" s="29">
        <f t="shared" si="21"/>
        <v>1.099179</v>
      </c>
      <c r="CL71" s="25"/>
      <c r="CM71" s="25">
        <v>0</v>
      </c>
      <c r="CN71" s="25" t="e">
        <f t="shared" ref="CN71:CN90" si="71">CM71+CN70</f>
        <v>#REF!</v>
      </c>
      <c r="CO71" s="25"/>
      <c r="CP71" s="29">
        <f>BM71*X18</f>
        <v>0.1649882</v>
      </c>
      <c r="CQ71" s="29">
        <f t="shared" ref="CQ71:CQ90" si="72">CP71+CQ70</f>
        <v>0.2925922</v>
      </c>
      <c r="CR71" s="77" t="s">
        <v>1426</v>
      </c>
      <c r="CS71" s="97">
        <v>0</v>
      </c>
      <c r="CT71" s="16">
        <f t="shared" ref="CT71:CT97" si="73">CS71+CT70</f>
        <v>51.610939</v>
      </c>
      <c r="CU71" s="49"/>
      <c r="CV71" s="23"/>
      <c r="CW71" s="23"/>
      <c r="CX71" s="95">
        <v>2010</v>
      </c>
      <c r="CY71" s="54">
        <v>5</v>
      </c>
      <c r="CZ71" s="54">
        <v>10</v>
      </c>
      <c r="DA71" s="54" t="s">
        <v>880</v>
      </c>
      <c r="DB71" s="96">
        <v>596</v>
      </c>
      <c r="DC71" s="54" t="s">
        <v>1427</v>
      </c>
      <c r="DD71" s="54"/>
      <c r="DE71" s="54" t="s">
        <v>1428</v>
      </c>
      <c r="DF71" s="109">
        <v>1</v>
      </c>
      <c r="DG71" s="106">
        <v>100</v>
      </c>
      <c r="DH71" s="107">
        <f t="shared" si="59"/>
        <v>100</v>
      </c>
      <c r="DI71" s="54" t="s">
        <v>1372</v>
      </c>
      <c r="DJ71" s="54"/>
      <c r="DK71" s="54" t="s">
        <v>886</v>
      </c>
      <c r="DL71" s="54" t="s">
        <v>1373</v>
      </c>
      <c r="DM71" s="54" t="s">
        <v>1172</v>
      </c>
      <c r="DN71" s="54" t="s">
        <v>889</v>
      </c>
      <c r="DO71" s="54" t="s">
        <v>1374</v>
      </c>
      <c r="DP71" s="115" t="s">
        <v>891</v>
      </c>
      <c r="DQ71" s="54" t="s">
        <v>892</v>
      </c>
      <c r="DR71" s="49" t="s">
        <v>1390</v>
      </c>
    </row>
    <row r="72" customHeight="1" spans="1:122">
      <c r="A72" s="23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3"/>
      <c r="AB72" s="23"/>
      <c r="AC72" s="23"/>
      <c r="AD72" s="38">
        <v>69</v>
      </c>
      <c r="AE72" s="39" t="s">
        <v>871</v>
      </c>
      <c r="AF72" s="25" t="s">
        <v>902</v>
      </c>
      <c r="AG72" s="54" t="s">
        <v>1429</v>
      </c>
      <c r="AH72" s="18" t="s">
        <v>874</v>
      </c>
      <c r="AI72" s="25">
        <v>22.51</v>
      </c>
      <c r="AJ72" s="51">
        <v>43637</v>
      </c>
      <c r="AK72" s="119"/>
      <c r="AL72" s="120"/>
      <c r="AM72" s="120"/>
      <c r="AN72" s="38" t="s">
        <v>1430</v>
      </c>
      <c r="AO72" s="39" t="str">
        <f t="shared" si="62"/>
        <v>二道沟隧道出口</v>
      </c>
      <c r="AP72" s="25" t="str">
        <f t="shared" si="63"/>
        <v>初期支护</v>
      </c>
      <c r="AQ72" s="47" t="str">
        <f t="shared" si="64"/>
        <v>60#左幅</v>
      </c>
      <c r="AR72" s="18" t="str">
        <f t="shared" si="65"/>
        <v>C25</v>
      </c>
      <c r="AS72" s="29">
        <f t="shared" si="66"/>
        <v>22.51</v>
      </c>
      <c r="AT72" s="48">
        <f t="shared" si="67"/>
        <v>43637</v>
      </c>
      <c r="AU72" s="54">
        <v>28</v>
      </c>
      <c r="AV72" s="57">
        <f t="shared" si="48"/>
        <v>43665</v>
      </c>
      <c r="AW72" s="61">
        <v>2</v>
      </c>
      <c r="AX72" s="62">
        <v>47.7</v>
      </c>
      <c r="AY72" s="62">
        <v>49.4</v>
      </c>
      <c r="AZ72" s="62"/>
      <c r="BA72" s="62"/>
      <c r="BB72" s="62"/>
      <c r="BC72" s="62"/>
      <c r="BD72" s="54">
        <v>185</v>
      </c>
      <c r="BE72" s="54">
        <v>195</v>
      </c>
      <c r="BF72" s="115"/>
      <c r="BG72" s="119"/>
      <c r="BH72" s="23"/>
      <c r="BI72" s="74" t="s">
        <v>1431</v>
      </c>
      <c r="BJ72" s="75">
        <f t="shared" si="52"/>
        <v>43635</v>
      </c>
      <c r="BK72" s="18" t="str">
        <f t="shared" si="68"/>
        <v>C25</v>
      </c>
      <c r="BL72" s="25" t="str">
        <f t="shared" si="69"/>
        <v>初期支护</v>
      </c>
      <c r="BM72" s="29">
        <f t="shared" si="70"/>
        <v>23.3</v>
      </c>
      <c r="BN72" s="25" t="str">
        <f>E18</f>
        <v>HPB-C25-1002003</v>
      </c>
      <c r="BO72" s="29">
        <f>BM72*G18</f>
        <v>10.718</v>
      </c>
      <c r="BP72" s="29">
        <f t="shared" si="60"/>
        <v>57.09198</v>
      </c>
      <c r="BQ72" s="25"/>
      <c r="BR72" s="29">
        <f>BM72*M18</f>
        <v>21.0865</v>
      </c>
      <c r="BS72" s="29">
        <f t="shared" si="61"/>
        <v>120.56054</v>
      </c>
      <c r="BT72" s="26"/>
      <c r="BU72" s="25"/>
      <c r="BV72" s="25"/>
      <c r="BW72" s="25"/>
      <c r="BX72" s="82">
        <f>BM72*R18</f>
        <v>18.7565</v>
      </c>
      <c r="BY72" s="82">
        <f>BX72</f>
        <v>18.7565</v>
      </c>
      <c r="BZ72" s="77" t="s">
        <v>1432</v>
      </c>
      <c r="CA72" s="25"/>
      <c r="CB72" s="25"/>
      <c r="CC72" s="26"/>
      <c r="CD72" s="85">
        <v>0</v>
      </c>
      <c r="CE72" s="85">
        <f t="shared" si="51"/>
        <v>294.688517</v>
      </c>
      <c r="CF72" s="26"/>
      <c r="CG72" s="29">
        <f>BM72*Z18</f>
        <v>0.42872</v>
      </c>
      <c r="CH72" s="29">
        <f t="shared" si="57"/>
        <v>3.264896</v>
      </c>
      <c r="CI72" s="80"/>
      <c r="CJ72" s="29">
        <f>BM72*I18</f>
        <v>0.02097</v>
      </c>
      <c r="CK72" s="29">
        <f t="shared" ref="CK72:CK89" si="74">CJ72+CK71</f>
        <v>1.120149</v>
      </c>
      <c r="CL72" s="25"/>
      <c r="CM72" s="25">
        <v>0</v>
      </c>
      <c r="CN72" s="25" t="e">
        <f t="shared" si="71"/>
        <v>#REF!</v>
      </c>
      <c r="CO72" s="25"/>
      <c r="CP72" s="29">
        <f>BM72*X18</f>
        <v>0.139334</v>
      </c>
      <c r="CQ72" s="29">
        <f t="shared" si="72"/>
        <v>0.4319262</v>
      </c>
      <c r="CR72" s="77" t="s">
        <v>1433</v>
      </c>
      <c r="CS72" s="97">
        <v>0</v>
      </c>
      <c r="CT72" s="16">
        <f t="shared" si="73"/>
        <v>51.610939</v>
      </c>
      <c r="CU72" s="49"/>
      <c r="CV72" s="23"/>
      <c r="CW72" s="23"/>
      <c r="CX72" s="95">
        <v>2010</v>
      </c>
      <c r="CY72" s="54">
        <v>5</v>
      </c>
      <c r="CZ72" s="54">
        <v>20</v>
      </c>
      <c r="DA72" s="54" t="s">
        <v>880</v>
      </c>
      <c r="DB72" s="96">
        <v>617</v>
      </c>
      <c r="DC72" s="96" t="s">
        <v>1177</v>
      </c>
      <c r="DD72" s="96" t="s">
        <v>1178</v>
      </c>
      <c r="DE72" s="54" t="s">
        <v>1169</v>
      </c>
      <c r="DF72" s="112">
        <v>64</v>
      </c>
      <c r="DG72" s="113"/>
      <c r="DH72" s="107">
        <f t="shared" si="59"/>
        <v>0</v>
      </c>
      <c r="DI72" s="114" t="s">
        <v>1179</v>
      </c>
      <c r="DJ72" s="54" t="s">
        <v>1204</v>
      </c>
      <c r="DK72" s="54" t="s">
        <v>886</v>
      </c>
      <c r="DL72" s="54" t="s">
        <v>887</v>
      </c>
      <c r="DM72" s="54" t="s">
        <v>1172</v>
      </c>
      <c r="DN72" s="54" t="s">
        <v>889</v>
      </c>
      <c r="DO72" s="54" t="s">
        <v>1177</v>
      </c>
      <c r="DP72" s="115" t="s">
        <v>891</v>
      </c>
      <c r="DQ72" s="54" t="s">
        <v>892</v>
      </c>
      <c r="DR72" s="49"/>
    </row>
    <row r="73" customHeight="1" spans="1:122">
      <c r="A73" s="23"/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  <c r="AA73" s="23"/>
      <c r="AB73" s="23"/>
      <c r="AC73" s="23"/>
      <c r="AD73" s="38">
        <v>70</v>
      </c>
      <c r="AE73" s="39" t="s">
        <v>871</v>
      </c>
      <c r="AF73" s="25" t="s">
        <v>1263</v>
      </c>
      <c r="AG73" s="54" t="s">
        <v>1434</v>
      </c>
      <c r="AH73" s="18" t="s">
        <v>874</v>
      </c>
      <c r="AI73" s="25">
        <v>53.32</v>
      </c>
      <c r="AJ73" s="51">
        <v>43637</v>
      </c>
      <c r="AK73" s="119"/>
      <c r="AL73" s="120"/>
      <c r="AM73" s="120"/>
      <c r="AN73" s="38" t="s">
        <v>1435</v>
      </c>
      <c r="AO73" s="39" t="str">
        <f t="shared" si="62"/>
        <v>二道沟隧道出口</v>
      </c>
      <c r="AP73" s="25" t="str">
        <f t="shared" si="63"/>
        <v>仰拱</v>
      </c>
      <c r="AQ73" s="47" t="str">
        <f t="shared" si="64"/>
        <v>0a#-1</v>
      </c>
      <c r="AR73" s="18" t="str">
        <f t="shared" si="65"/>
        <v>C25</v>
      </c>
      <c r="AS73" s="29">
        <f t="shared" si="66"/>
        <v>53.32</v>
      </c>
      <c r="AT73" s="48">
        <f t="shared" si="67"/>
        <v>43637</v>
      </c>
      <c r="AU73" s="54">
        <v>28</v>
      </c>
      <c r="AV73" s="57">
        <f t="shared" si="48"/>
        <v>43665</v>
      </c>
      <c r="AW73" s="61">
        <v>3</v>
      </c>
      <c r="AX73" s="62">
        <v>37</v>
      </c>
      <c r="AY73" s="62">
        <v>37.2</v>
      </c>
      <c r="AZ73" s="62">
        <v>36.2</v>
      </c>
      <c r="BA73" s="62"/>
      <c r="BB73" s="62"/>
      <c r="BC73" s="62"/>
      <c r="BD73" s="115">
        <v>195</v>
      </c>
      <c r="BE73" s="115">
        <v>185</v>
      </c>
      <c r="BF73" s="115"/>
      <c r="BG73" s="119"/>
      <c r="BH73" s="23"/>
      <c r="BI73" s="74" t="s">
        <v>1436</v>
      </c>
      <c r="BJ73" s="75">
        <f t="shared" si="52"/>
        <v>43636</v>
      </c>
      <c r="BK73" s="18" t="str">
        <f t="shared" si="68"/>
        <v>C25</v>
      </c>
      <c r="BL73" s="25" t="str">
        <f t="shared" si="69"/>
        <v>初期支护</v>
      </c>
      <c r="BM73" s="29">
        <f t="shared" si="70"/>
        <v>55.15</v>
      </c>
      <c r="BN73" s="25" t="str">
        <f>E18</f>
        <v>HPB-C25-1002003</v>
      </c>
      <c r="BO73" s="29">
        <f>BM73*G18</f>
        <v>25.369</v>
      </c>
      <c r="BP73" s="29">
        <f t="shared" si="60"/>
        <v>82.46098</v>
      </c>
      <c r="BQ73" s="25"/>
      <c r="BR73" s="29">
        <f>BM73*M18</f>
        <v>49.91075</v>
      </c>
      <c r="BS73" s="29">
        <f t="shared" si="61"/>
        <v>170.47129</v>
      </c>
      <c r="BT73" s="26"/>
      <c r="BU73" s="25"/>
      <c r="BV73" s="25"/>
      <c r="BW73" s="25"/>
      <c r="BX73" s="82">
        <f>BM73*R18</f>
        <v>44.39575</v>
      </c>
      <c r="BY73" s="82">
        <f t="shared" ref="BY73:BY84" si="75">BX73+BY72</f>
        <v>63.15225</v>
      </c>
      <c r="BZ73" s="77">
        <v>-3</v>
      </c>
      <c r="CA73" s="25"/>
      <c r="CB73" s="25"/>
      <c r="CC73" s="26"/>
      <c r="CD73" s="85">
        <v>0</v>
      </c>
      <c r="CE73" s="85">
        <f t="shared" si="51"/>
        <v>294.688517</v>
      </c>
      <c r="CF73" s="26"/>
      <c r="CG73" s="29">
        <f>BM73*Z18</f>
        <v>1.01476</v>
      </c>
      <c r="CH73" s="29">
        <f t="shared" si="57"/>
        <v>4.279656</v>
      </c>
      <c r="CI73" s="80"/>
      <c r="CJ73" s="29">
        <f>BM73*I18</f>
        <v>0.049635</v>
      </c>
      <c r="CK73" s="29">
        <f t="shared" si="74"/>
        <v>1.169784</v>
      </c>
      <c r="CL73" s="25"/>
      <c r="CM73" s="25">
        <v>0</v>
      </c>
      <c r="CN73" s="25" t="e">
        <f t="shared" si="71"/>
        <v>#REF!</v>
      </c>
      <c r="CO73" s="25"/>
      <c r="CP73" s="29">
        <f>BM73*X18</f>
        <v>0.329797</v>
      </c>
      <c r="CQ73" s="29">
        <f t="shared" si="72"/>
        <v>0.7617232</v>
      </c>
      <c r="CR73" s="77" t="s">
        <v>1437</v>
      </c>
      <c r="CS73" s="97">
        <v>0</v>
      </c>
      <c r="CT73" s="16">
        <f t="shared" si="73"/>
        <v>51.610939</v>
      </c>
      <c r="CU73" s="49"/>
      <c r="CV73" s="23"/>
      <c r="CW73" s="23"/>
      <c r="CX73" s="95">
        <v>2010</v>
      </c>
      <c r="CY73" s="54">
        <v>5</v>
      </c>
      <c r="CZ73" s="54">
        <v>20</v>
      </c>
      <c r="DA73" s="54" t="s">
        <v>880</v>
      </c>
      <c r="DB73" s="96">
        <v>622</v>
      </c>
      <c r="DC73" s="54" t="s">
        <v>985</v>
      </c>
      <c r="DD73" s="54" t="s">
        <v>986</v>
      </c>
      <c r="DE73" s="54" t="s">
        <v>883</v>
      </c>
      <c r="DF73" s="109">
        <v>38.28</v>
      </c>
      <c r="DG73" s="106"/>
      <c r="DH73" s="107">
        <f t="shared" si="59"/>
        <v>0</v>
      </c>
      <c r="DI73" s="117" t="s">
        <v>1295</v>
      </c>
      <c r="DJ73" s="54" t="s">
        <v>1296</v>
      </c>
      <c r="DK73" s="54" t="s">
        <v>886</v>
      </c>
      <c r="DL73" s="54" t="s">
        <v>887</v>
      </c>
      <c r="DM73" s="54" t="s">
        <v>1172</v>
      </c>
      <c r="DN73" s="54" t="s">
        <v>889</v>
      </c>
      <c r="DO73" s="54" t="s">
        <v>890</v>
      </c>
      <c r="DP73" s="115" t="s">
        <v>891</v>
      </c>
      <c r="DQ73" s="54" t="s">
        <v>892</v>
      </c>
      <c r="DR73" s="49"/>
    </row>
    <row r="74" customHeight="1" spans="1:122">
      <c r="A74" s="23"/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  <c r="AA74" s="23"/>
      <c r="AB74" s="23"/>
      <c r="AC74" s="23"/>
      <c r="AD74" s="38">
        <v>71</v>
      </c>
      <c r="AE74" s="39" t="s">
        <v>871</v>
      </c>
      <c r="AF74" s="25" t="s">
        <v>902</v>
      </c>
      <c r="AG74" s="115" t="s">
        <v>1438</v>
      </c>
      <c r="AH74" s="18" t="s">
        <v>874</v>
      </c>
      <c r="AI74" s="25">
        <v>26.35</v>
      </c>
      <c r="AJ74" s="51">
        <v>43638</v>
      </c>
      <c r="AK74" s="119"/>
      <c r="AL74" s="120"/>
      <c r="AM74" s="120"/>
      <c r="AN74" s="38" t="s">
        <v>1439</v>
      </c>
      <c r="AO74" s="39" t="str">
        <f t="shared" si="62"/>
        <v>二道沟隧道出口</v>
      </c>
      <c r="AP74" s="25" t="str">
        <f t="shared" si="63"/>
        <v>初期支护</v>
      </c>
      <c r="AQ74" s="47" t="str">
        <f t="shared" si="64"/>
        <v>8b#-0</v>
      </c>
      <c r="AR74" s="18" t="str">
        <f t="shared" si="65"/>
        <v>C25</v>
      </c>
      <c r="AS74" s="29">
        <f t="shared" si="66"/>
        <v>26.35</v>
      </c>
      <c r="AT74" s="48">
        <f t="shared" si="67"/>
        <v>43638</v>
      </c>
      <c r="AU74" s="54">
        <v>28</v>
      </c>
      <c r="AV74" s="57">
        <f t="shared" si="48"/>
        <v>43666</v>
      </c>
      <c r="AW74" s="61">
        <v>3</v>
      </c>
      <c r="AX74" s="62">
        <v>38.2</v>
      </c>
      <c r="AY74" s="62">
        <v>36.2</v>
      </c>
      <c r="AZ74" s="62">
        <v>35.9</v>
      </c>
      <c r="BA74" s="62"/>
      <c r="BB74" s="62"/>
      <c r="BC74" s="62"/>
      <c r="BD74" s="115">
        <v>195</v>
      </c>
      <c r="BE74" s="115">
        <v>205</v>
      </c>
      <c r="BF74" s="115"/>
      <c r="BG74" s="119"/>
      <c r="BH74" s="23"/>
      <c r="BI74" s="74" t="s">
        <v>1440</v>
      </c>
      <c r="BJ74" s="75">
        <f t="shared" si="52"/>
        <v>43637</v>
      </c>
      <c r="BK74" s="18" t="str">
        <f t="shared" si="68"/>
        <v>C25</v>
      </c>
      <c r="BL74" s="25" t="str">
        <f t="shared" si="69"/>
        <v>初期支护</v>
      </c>
      <c r="BM74" s="29">
        <f t="shared" si="70"/>
        <v>22.51</v>
      </c>
      <c r="BN74" s="25" t="str">
        <f>E18</f>
        <v>HPB-C25-1002003</v>
      </c>
      <c r="BO74" s="29">
        <f>BM74*G18</f>
        <v>10.3546</v>
      </c>
      <c r="BP74" s="29">
        <f t="shared" si="60"/>
        <v>92.81558</v>
      </c>
      <c r="BQ74" s="25"/>
      <c r="BR74" s="29">
        <f>BM74*M18</f>
        <v>20.37155</v>
      </c>
      <c r="BS74" s="29">
        <f t="shared" si="61"/>
        <v>190.84284</v>
      </c>
      <c r="BT74" s="26"/>
      <c r="BU74" s="25"/>
      <c r="BV74" s="25"/>
      <c r="BW74" s="25"/>
      <c r="BX74" s="82">
        <f>BM74*R18</f>
        <v>18.12055</v>
      </c>
      <c r="BY74" s="82">
        <f t="shared" si="75"/>
        <v>81.2728</v>
      </c>
      <c r="BZ74" s="77">
        <v>313.9</v>
      </c>
      <c r="CA74" s="25"/>
      <c r="CB74" s="25"/>
      <c r="CC74" s="26"/>
      <c r="CD74" s="85">
        <v>0</v>
      </c>
      <c r="CE74" s="85">
        <f t="shared" si="51"/>
        <v>294.688517</v>
      </c>
      <c r="CF74" s="26"/>
      <c r="CG74" s="29">
        <f>BM74*Z18</f>
        <v>0.414184</v>
      </c>
      <c r="CH74" s="29">
        <f t="shared" si="57"/>
        <v>4.69384</v>
      </c>
      <c r="CI74" s="80"/>
      <c r="CJ74" s="29">
        <f>BM74*I18</f>
        <v>0.020259</v>
      </c>
      <c r="CK74" s="29">
        <f t="shared" si="74"/>
        <v>1.190043</v>
      </c>
      <c r="CL74" s="25"/>
      <c r="CM74" s="25">
        <v>0</v>
      </c>
      <c r="CN74" s="25" t="e">
        <f t="shared" si="71"/>
        <v>#REF!</v>
      </c>
      <c r="CO74" s="25"/>
      <c r="CP74" s="29">
        <f>BM74*X18</f>
        <v>0.1346098</v>
      </c>
      <c r="CQ74" s="29">
        <f t="shared" si="72"/>
        <v>0.896333</v>
      </c>
      <c r="CR74" s="77"/>
      <c r="CS74" s="97">
        <v>0</v>
      </c>
      <c r="CT74" s="16">
        <f t="shared" si="73"/>
        <v>51.610939</v>
      </c>
      <c r="CU74" s="49"/>
      <c r="CV74" s="23"/>
      <c r="CW74" s="23"/>
      <c r="CX74" s="141">
        <v>2010</v>
      </c>
      <c r="CY74" s="142">
        <v>5</v>
      </c>
      <c r="CZ74" s="142">
        <v>21</v>
      </c>
      <c r="DA74" s="142" t="s">
        <v>880</v>
      </c>
      <c r="DB74" s="148">
        <v>640</v>
      </c>
      <c r="DC74" s="142" t="s">
        <v>976</v>
      </c>
      <c r="DD74" s="142" t="s">
        <v>977</v>
      </c>
      <c r="DE74" s="142" t="s">
        <v>883</v>
      </c>
      <c r="DF74" s="149">
        <v>16.36</v>
      </c>
      <c r="DG74" s="150"/>
      <c r="DH74" s="151">
        <f t="shared" si="59"/>
        <v>0</v>
      </c>
      <c r="DI74" s="152" t="s">
        <v>938</v>
      </c>
      <c r="DJ74" s="142" t="s">
        <v>927</v>
      </c>
      <c r="DK74" s="142" t="s">
        <v>886</v>
      </c>
      <c r="DL74" s="142" t="s">
        <v>887</v>
      </c>
      <c r="DM74" s="142" t="s">
        <v>928</v>
      </c>
      <c r="DN74" s="142"/>
      <c r="DO74" s="142" t="s">
        <v>890</v>
      </c>
      <c r="DP74" s="153"/>
      <c r="DQ74" s="142" t="s">
        <v>892</v>
      </c>
      <c r="DR74" s="145"/>
    </row>
    <row r="75" customHeight="1" spans="1:122">
      <c r="A75" s="23"/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  <c r="AA75" s="23"/>
      <c r="AB75" s="23"/>
      <c r="AC75" s="23"/>
      <c r="AD75" s="38">
        <v>72</v>
      </c>
      <c r="AE75" s="39" t="s">
        <v>871</v>
      </c>
      <c r="AF75" s="25" t="s">
        <v>902</v>
      </c>
      <c r="AG75" s="115" t="s">
        <v>1441</v>
      </c>
      <c r="AH75" s="18" t="s">
        <v>874</v>
      </c>
      <c r="AI75" s="25">
        <v>8.21</v>
      </c>
      <c r="AJ75" s="51">
        <v>43638</v>
      </c>
      <c r="AK75" s="119"/>
      <c r="AL75" s="120"/>
      <c r="AM75" s="120"/>
      <c r="AN75" s="38" t="s">
        <v>1442</v>
      </c>
      <c r="AO75" s="39" t="str">
        <f t="shared" si="62"/>
        <v>二道沟隧道出口</v>
      </c>
      <c r="AP75" s="25" t="str">
        <f t="shared" si="63"/>
        <v>初期支护</v>
      </c>
      <c r="AQ75" s="47" t="str">
        <f t="shared" si="64"/>
        <v>69#左幅第三节</v>
      </c>
      <c r="AR75" s="18" t="str">
        <f t="shared" si="65"/>
        <v>C25</v>
      </c>
      <c r="AS75" s="29">
        <f t="shared" si="66"/>
        <v>8.21</v>
      </c>
      <c r="AT75" s="48">
        <f t="shared" si="67"/>
        <v>43638</v>
      </c>
      <c r="AU75" s="54">
        <v>28</v>
      </c>
      <c r="AV75" s="57">
        <f t="shared" si="48"/>
        <v>43666</v>
      </c>
      <c r="AW75" s="61">
        <v>2</v>
      </c>
      <c r="AX75" s="62">
        <v>49.8</v>
      </c>
      <c r="AY75" s="62">
        <v>49.9</v>
      </c>
      <c r="AZ75" s="62"/>
      <c r="BA75" s="62"/>
      <c r="BB75" s="62"/>
      <c r="BC75" s="62"/>
      <c r="BD75" s="115">
        <v>190</v>
      </c>
      <c r="BE75" s="115">
        <v>185</v>
      </c>
      <c r="BF75" s="115"/>
      <c r="BG75" s="119"/>
      <c r="BH75" s="23"/>
      <c r="BI75" s="74" t="s">
        <v>1443</v>
      </c>
      <c r="BJ75" s="75">
        <f t="shared" si="52"/>
        <v>43637</v>
      </c>
      <c r="BK75" s="18" t="str">
        <f t="shared" si="68"/>
        <v>C25</v>
      </c>
      <c r="BL75" s="25" t="str">
        <f t="shared" si="69"/>
        <v>仰拱</v>
      </c>
      <c r="BM75" s="29">
        <f t="shared" si="70"/>
        <v>53.32</v>
      </c>
      <c r="BN75" s="25" t="str">
        <f>E9</f>
        <v>HPB-C40-1002002</v>
      </c>
      <c r="BO75" s="29">
        <f>BM75*G9</f>
        <v>18.02216</v>
      </c>
      <c r="BP75" s="29">
        <f t="shared" si="60"/>
        <v>110.83774</v>
      </c>
      <c r="BQ75" s="25"/>
      <c r="BR75" s="29">
        <f>BM75*M9</f>
        <v>37.8572</v>
      </c>
      <c r="BS75" s="29">
        <f t="shared" si="61"/>
        <v>228.70004</v>
      </c>
      <c r="BT75" s="26"/>
      <c r="BU75" s="25"/>
      <c r="BV75" s="25"/>
      <c r="BW75" s="25"/>
      <c r="BX75" s="82">
        <f>BM75*P9</f>
        <v>11.51712</v>
      </c>
      <c r="BY75" s="82">
        <f t="shared" si="75"/>
        <v>92.78992</v>
      </c>
      <c r="BZ75" s="77" t="s">
        <v>1444</v>
      </c>
      <c r="CA75" s="25"/>
      <c r="CB75" s="25"/>
      <c r="CC75" s="26"/>
      <c r="CD75" s="85">
        <f>BM75*R9</f>
        <v>46.06848</v>
      </c>
      <c r="CE75" s="85">
        <f>CD75</f>
        <v>46.06848</v>
      </c>
      <c r="CF75" s="79" t="s">
        <v>1348</v>
      </c>
      <c r="CG75" s="29">
        <v>0</v>
      </c>
      <c r="CH75" s="29">
        <f t="shared" si="57"/>
        <v>4.69384</v>
      </c>
      <c r="CI75" s="80"/>
      <c r="CJ75" s="29">
        <v>0</v>
      </c>
      <c r="CK75" s="29">
        <f t="shared" si="74"/>
        <v>1.190043</v>
      </c>
      <c r="CL75" s="25"/>
      <c r="CM75" s="25">
        <f>BM75*V9</f>
        <v>0.0223944</v>
      </c>
      <c r="CN75" s="25" t="e">
        <f t="shared" si="71"/>
        <v>#REF!</v>
      </c>
      <c r="CO75" s="25"/>
      <c r="CP75" s="29">
        <f>BM75*X9</f>
        <v>0.23994</v>
      </c>
      <c r="CQ75" s="29">
        <f t="shared" si="72"/>
        <v>1.136273</v>
      </c>
      <c r="CR75" s="77"/>
      <c r="CS75" s="97">
        <f>BM75*K9</f>
        <v>5.97184</v>
      </c>
      <c r="CT75" s="16">
        <f t="shared" si="73"/>
        <v>57.582779</v>
      </c>
      <c r="CU75" s="49"/>
      <c r="CV75" s="23"/>
      <c r="CW75" s="23"/>
      <c r="CX75" s="143"/>
      <c r="CY75" s="143"/>
      <c r="CZ75" s="143"/>
      <c r="DA75" s="143"/>
      <c r="DB75" s="143"/>
      <c r="DC75" s="143"/>
      <c r="DD75" s="143"/>
      <c r="DE75" s="143"/>
      <c r="DF75" s="143"/>
      <c r="DG75" s="143"/>
      <c r="DH75" s="143"/>
      <c r="DI75" s="143"/>
      <c r="DJ75" s="143"/>
      <c r="DK75" s="143"/>
      <c r="DL75" s="143"/>
      <c r="DM75" s="143"/>
      <c r="DN75" s="143"/>
      <c r="DO75" s="143"/>
      <c r="DP75" s="143"/>
      <c r="DQ75" s="143"/>
      <c r="DR75" s="143"/>
    </row>
    <row r="76" customHeight="1" spans="1:122">
      <c r="A76" s="23"/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  <c r="AA76" s="23"/>
      <c r="AB76" s="23"/>
      <c r="AC76" s="23"/>
      <c r="AD76" s="38">
        <v>73</v>
      </c>
      <c r="AE76" s="39" t="s">
        <v>871</v>
      </c>
      <c r="AF76" s="25" t="s">
        <v>930</v>
      </c>
      <c r="AG76" s="115" t="s">
        <v>1445</v>
      </c>
      <c r="AH76" s="18" t="s">
        <v>874</v>
      </c>
      <c r="AI76" s="25">
        <v>45.26</v>
      </c>
      <c r="AJ76" s="51">
        <v>43638</v>
      </c>
      <c r="AK76" s="119"/>
      <c r="AL76" s="120"/>
      <c r="AM76" s="120"/>
      <c r="AN76" s="38" t="s">
        <v>1446</v>
      </c>
      <c r="AO76" s="39" t="str">
        <f t="shared" si="62"/>
        <v>二道沟隧道出口</v>
      </c>
      <c r="AP76" s="25" t="str">
        <f t="shared" si="63"/>
        <v>仰拱填充</v>
      </c>
      <c r="AQ76" s="47" t="str">
        <f t="shared" si="64"/>
        <v>61#左幅</v>
      </c>
      <c r="AR76" s="18" t="str">
        <f t="shared" si="65"/>
        <v>C25</v>
      </c>
      <c r="AS76" s="29">
        <f t="shared" si="66"/>
        <v>45.26</v>
      </c>
      <c r="AT76" s="48">
        <f t="shared" si="67"/>
        <v>43638</v>
      </c>
      <c r="AU76" s="54">
        <v>28</v>
      </c>
      <c r="AV76" s="57">
        <f t="shared" si="48"/>
        <v>43666</v>
      </c>
      <c r="AW76" s="61">
        <v>2</v>
      </c>
      <c r="AX76" s="62">
        <v>48.9</v>
      </c>
      <c r="AY76" s="62">
        <v>48</v>
      </c>
      <c r="AZ76" s="62"/>
      <c r="BA76" s="62"/>
      <c r="BB76" s="62"/>
      <c r="BC76" s="62"/>
      <c r="BD76" s="115">
        <v>195</v>
      </c>
      <c r="BE76" s="115">
        <v>205</v>
      </c>
      <c r="BF76" s="115"/>
      <c r="BG76" s="119"/>
      <c r="BH76" s="23"/>
      <c r="BI76" s="74" t="s">
        <v>1447</v>
      </c>
      <c r="BJ76" s="75">
        <f t="shared" si="52"/>
        <v>43638</v>
      </c>
      <c r="BK76" s="18" t="str">
        <f t="shared" si="68"/>
        <v>C25</v>
      </c>
      <c r="BL76" s="25" t="str">
        <f t="shared" si="69"/>
        <v>初期支护</v>
      </c>
      <c r="BM76" s="29">
        <f t="shared" si="70"/>
        <v>26.35</v>
      </c>
      <c r="BN76" s="25" t="str">
        <f>E18</f>
        <v>HPB-C25-1002003</v>
      </c>
      <c r="BO76" s="29">
        <f>BM76*G18</f>
        <v>12.121</v>
      </c>
      <c r="BP76" s="29">
        <f t="shared" si="60"/>
        <v>122.95874</v>
      </c>
      <c r="BQ76" s="25"/>
      <c r="BR76" s="29">
        <f>BM76*M18</f>
        <v>23.84675</v>
      </c>
      <c r="BS76" s="29">
        <f t="shared" si="61"/>
        <v>252.54679</v>
      </c>
      <c r="BT76" s="26"/>
      <c r="BU76" s="25"/>
      <c r="BV76" s="25"/>
      <c r="BW76" s="25"/>
      <c r="BX76" s="82">
        <f>BM76*R18</f>
        <v>21.21175</v>
      </c>
      <c r="BY76" s="82">
        <f t="shared" si="75"/>
        <v>114.00167</v>
      </c>
      <c r="BZ76" s="25"/>
      <c r="CA76" s="25"/>
      <c r="CB76" s="25"/>
      <c r="CC76" s="26"/>
      <c r="CD76" s="85">
        <v>0</v>
      </c>
      <c r="CE76" s="85">
        <f t="shared" ref="CE76:CE84" si="76">CD76+CE75</f>
        <v>46.06848</v>
      </c>
      <c r="CF76" s="79" t="s">
        <v>1282</v>
      </c>
      <c r="CG76" s="29">
        <f>BM76*Z18</f>
        <v>0.48484</v>
      </c>
      <c r="CH76" s="29">
        <f>CG76</f>
        <v>0.48484</v>
      </c>
      <c r="CI76" s="80" t="s">
        <v>1448</v>
      </c>
      <c r="CJ76" s="29">
        <f>BM76*I18</f>
        <v>0.023715</v>
      </c>
      <c r="CK76" s="29">
        <f t="shared" si="74"/>
        <v>1.213758</v>
      </c>
      <c r="CL76" s="25"/>
      <c r="CM76" s="25">
        <v>0</v>
      </c>
      <c r="CN76" s="25" t="e">
        <f t="shared" si="71"/>
        <v>#REF!</v>
      </c>
      <c r="CO76" s="25"/>
      <c r="CP76" s="29">
        <f>BM76*X18</f>
        <v>0.157573</v>
      </c>
      <c r="CQ76" s="29">
        <f t="shared" si="72"/>
        <v>1.293846</v>
      </c>
      <c r="CR76" s="77"/>
      <c r="CS76" s="97">
        <v>0</v>
      </c>
      <c r="CT76" s="16">
        <f t="shared" si="73"/>
        <v>57.582779</v>
      </c>
      <c r="CU76" s="49"/>
      <c r="CV76" s="23"/>
      <c r="CW76" s="23"/>
      <c r="CX76" s="143"/>
      <c r="CY76" s="143"/>
      <c r="CZ76" s="143"/>
      <c r="DA76" s="143"/>
      <c r="DB76" s="143"/>
      <c r="DC76" s="143"/>
      <c r="DD76" s="143"/>
      <c r="DE76" s="143"/>
      <c r="DF76" s="143"/>
      <c r="DG76" s="143"/>
      <c r="DH76" s="143"/>
      <c r="DI76" s="143"/>
      <c r="DJ76" s="143"/>
      <c r="DK76" s="143"/>
      <c r="DL76" s="143"/>
      <c r="DM76" s="143"/>
      <c r="DN76" s="143"/>
      <c r="DO76" s="143"/>
      <c r="DP76" s="143"/>
      <c r="DQ76" s="143"/>
      <c r="DR76" s="143"/>
    </row>
    <row r="77" customHeight="1" spans="1:122">
      <c r="A77" s="23"/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  <c r="AA77" s="23"/>
      <c r="AB77" s="23"/>
      <c r="AC77" s="23"/>
      <c r="AD77" s="38">
        <v>74</v>
      </c>
      <c r="AE77" s="39" t="s">
        <v>871</v>
      </c>
      <c r="AF77" s="25" t="s">
        <v>902</v>
      </c>
      <c r="AG77" s="115" t="s">
        <v>1449</v>
      </c>
      <c r="AH77" s="18" t="s">
        <v>874</v>
      </c>
      <c r="AI77" s="25">
        <v>19.18</v>
      </c>
      <c r="AJ77" s="51">
        <v>43639</v>
      </c>
      <c r="AK77" s="119"/>
      <c r="AL77" s="120"/>
      <c r="AM77" s="120"/>
      <c r="AN77" s="38" t="s">
        <v>1450</v>
      </c>
      <c r="AO77" s="39" t="str">
        <f t="shared" si="62"/>
        <v>二道沟隧道出口</v>
      </c>
      <c r="AP77" s="25" t="str">
        <f t="shared" si="63"/>
        <v>初期支护</v>
      </c>
      <c r="AQ77" s="47" t="str">
        <f t="shared" si="64"/>
        <v>8a#-0</v>
      </c>
      <c r="AR77" s="18" t="str">
        <f t="shared" si="65"/>
        <v>C25</v>
      </c>
      <c r="AS77" s="29">
        <f t="shared" si="66"/>
        <v>19.18</v>
      </c>
      <c r="AT77" s="48">
        <f t="shared" si="67"/>
        <v>43639</v>
      </c>
      <c r="AU77" s="54">
        <v>28</v>
      </c>
      <c r="AV77" s="57">
        <f t="shared" si="48"/>
        <v>43667</v>
      </c>
      <c r="AW77" s="61">
        <v>3</v>
      </c>
      <c r="AX77" s="62">
        <v>39.2</v>
      </c>
      <c r="AY77" s="62">
        <v>38.3</v>
      </c>
      <c r="AZ77" s="62">
        <v>37.8</v>
      </c>
      <c r="BA77" s="62"/>
      <c r="BB77" s="62"/>
      <c r="BC77" s="62"/>
      <c r="BD77" s="115">
        <v>215</v>
      </c>
      <c r="BE77" s="115">
        <v>205</v>
      </c>
      <c r="BF77" s="115"/>
      <c r="BG77" s="119"/>
      <c r="BH77" s="23"/>
      <c r="BI77" s="74" t="s">
        <v>1451</v>
      </c>
      <c r="BJ77" s="75">
        <f t="shared" si="52"/>
        <v>43638</v>
      </c>
      <c r="BK77" s="18" t="str">
        <f t="shared" si="68"/>
        <v>C25</v>
      </c>
      <c r="BL77" s="25" t="str">
        <f t="shared" si="69"/>
        <v>初期支护</v>
      </c>
      <c r="BM77" s="29">
        <f t="shared" si="70"/>
        <v>8.21</v>
      </c>
      <c r="BN77" s="25" t="str">
        <f>E18</f>
        <v>HPB-C25-1002003</v>
      </c>
      <c r="BO77" s="29">
        <f>BM77*G18</f>
        <v>3.7766</v>
      </c>
      <c r="BP77" s="29">
        <f>BO77</f>
        <v>3.7766</v>
      </c>
      <c r="BQ77" s="25" t="s">
        <v>1452</v>
      </c>
      <c r="BR77" s="29">
        <f>BM77*M18</f>
        <v>7.43005</v>
      </c>
      <c r="BS77" s="29">
        <f t="shared" si="61"/>
        <v>259.97684</v>
      </c>
      <c r="BT77" s="26"/>
      <c r="BU77" s="25"/>
      <c r="BV77" s="25"/>
      <c r="BW77" s="25"/>
      <c r="BX77" s="82">
        <f>BM77*R18</f>
        <v>6.60905</v>
      </c>
      <c r="BY77" s="82">
        <f t="shared" si="75"/>
        <v>120.61072</v>
      </c>
      <c r="BZ77" s="77"/>
      <c r="CA77" s="25"/>
      <c r="CB77" s="25"/>
      <c r="CC77" s="26"/>
      <c r="CD77" s="85">
        <v>0</v>
      </c>
      <c r="CE77" s="85">
        <f t="shared" si="76"/>
        <v>46.06848</v>
      </c>
      <c r="CF77" s="79" t="s">
        <v>1453</v>
      </c>
      <c r="CG77" s="29">
        <f>BM77*Z18</f>
        <v>0.151064</v>
      </c>
      <c r="CH77" s="29">
        <f t="shared" ref="CH77:CH90" si="77">CG77+CH76</f>
        <v>0.635904</v>
      </c>
      <c r="CI77" s="80" t="s">
        <v>1454</v>
      </c>
      <c r="CJ77" s="29">
        <f>BM77*I18</f>
        <v>0.007389</v>
      </c>
      <c r="CK77" s="29">
        <f t="shared" si="74"/>
        <v>1.221147</v>
      </c>
      <c r="CL77" s="25"/>
      <c r="CM77" s="25">
        <v>0</v>
      </c>
      <c r="CN77" s="25" t="e">
        <f t="shared" si="71"/>
        <v>#REF!</v>
      </c>
      <c r="CO77" s="25"/>
      <c r="CP77" s="29">
        <f>BM77*X18</f>
        <v>0.0490958</v>
      </c>
      <c r="CQ77" s="29">
        <f t="shared" si="72"/>
        <v>1.3429418</v>
      </c>
      <c r="CR77" s="77"/>
      <c r="CS77" s="97">
        <v>0</v>
      </c>
      <c r="CT77" s="16">
        <f t="shared" si="73"/>
        <v>57.582779</v>
      </c>
      <c r="CU77" s="49"/>
      <c r="CV77" s="23"/>
      <c r="CW77" s="23"/>
      <c r="CX77" s="143"/>
      <c r="CY77" s="143"/>
      <c r="CZ77" s="143"/>
      <c r="DA77" s="143"/>
      <c r="DB77" s="143"/>
      <c r="DC77" s="143"/>
      <c r="DD77" s="143"/>
      <c r="DE77" s="143"/>
      <c r="DF77" s="143"/>
      <c r="DG77" s="143"/>
      <c r="DH77" s="143"/>
      <c r="DI77" s="143"/>
      <c r="DJ77" s="143"/>
      <c r="DK77" s="143"/>
      <c r="DL77" s="143"/>
      <c r="DM77" s="143"/>
      <c r="DN77" s="143"/>
      <c r="DO77" s="143"/>
      <c r="DP77" s="143"/>
      <c r="DQ77" s="143"/>
      <c r="DR77" s="143"/>
    </row>
    <row r="78" customHeight="1" spans="1:122">
      <c r="A78" s="23"/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  <c r="AA78" s="23"/>
      <c r="AB78" s="23"/>
      <c r="AC78" s="23"/>
      <c r="AD78" s="38">
        <v>75</v>
      </c>
      <c r="AE78" s="39" t="s">
        <v>871</v>
      </c>
      <c r="AF78" s="25" t="s">
        <v>902</v>
      </c>
      <c r="AG78" s="115" t="s">
        <v>1455</v>
      </c>
      <c r="AH78" s="18" t="s">
        <v>874</v>
      </c>
      <c r="AI78" s="25">
        <v>32.9</v>
      </c>
      <c r="AJ78" s="51">
        <v>43640</v>
      </c>
      <c r="AK78" s="119"/>
      <c r="AL78" s="120"/>
      <c r="AM78" s="120"/>
      <c r="AN78" s="38" t="s">
        <v>1456</v>
      </c>
      <c r="AO78" s="39" t="str">
        <f t="shared" si="62"/>
        <v>二道沟隧道出口</v>
      </c>
      <c r="AP78" s="25" t="str">
        <f t="shared" si="63"/>
        <v>初期支护</v>
      </c>
      <c r="AQ78" s="47" t="str">
        <f t="shared" si="64"/>
        <v>5#-4</v>
      </c>
      <c r="AR78" s="18" t="str">
        <f t="shared" si="65"/>
        <v>C25</v>
      </c>
      <c r="AS78" s="29">
        <f t="shared" si="66"/>
        <v>32.9</v>
      </c>
      <c r="AT78" s="48">
        <f t="shared" si="67"/>
        <v>43640</v>
      </c>
      <c r="AU78" s="54">
        <v>28</v>
      </c>
      <c r="AV78" s="57">
        <f t="shared" si="48"/>
        <v>43668</v>
      </c>
      <c r="AW78" s="61">
        <v>3</v>
      </c>
      <c r="AX78" s="62">
        <v>36.3</v>
      </c>
      <c r="AY78" s="62">
        <v>36.8</v>
      </c>
      <c r="AZ78" s="62">
        <v>37.9</v>
      </c>
      <c r="BA78" s="62"/>
      <c r="BB78" s="62"/>
      <c r="BC78" s="62"/>
      <c r="BD78" s="115">
        <v>195</v>
      </c>
      <c r="BE78" s="115">
        <v>205</v>
      </c>
      <c r="BF78" s="115"/>
      <c r="BG78" s="119"/>
      <c r="BH78" s="23"/>
      <c r="BI78" s="74" t="s">
        <v>1457</v>
      </c>
      <c r="BJ78" s="75">
        <f t="shared" si="52"/>
        <v>43638</v>
      </c>
      <c r="BK78" s="18" t="str">
        <f t="shared" si="68"/>
        <v>C25</v>
      </c>
      <c r="BL78" s="25" t="str">
        <f t="shared" si="69"/>
        <v>仰拱填充</v>
      </c>
      <c r="BM78" s="29">
        <f t="shared" si="70"/>
        <v>45.26</v>
      </c>
      <c r="BN78" s="25" t="str">
        <f>E7</f>
        <v>HPB-C25-1002003</v>
      </c>
      <c r="BO78" s="29">
        <f>BM78*G7</f>
        <v>12.8991</v>
      </c>
      <c r="BP78" s="29">
        <f>BO78+BP77</f>
        <v>16.6757</v>
      </c>
      <c r="BQ78" s="25" t="s">
        <v>1458</v>
      </c>
      <c r="BR78" s="29">
        <f>BM78*M7</f>
        <v>34.08078</v>
      </c>
      <c r="BS78" s="29">
        <f t="shared" si="61"/>
        <v>294.05762</v>
      </c>
      <c r="BT78" s="26"/>
      <c r="BU78" s="25"/>
      <c r="BV78" s="25"/>
      <c r="BW78" s="25"/>
      <c r="BX78" s="82">
        <f>BM78*O7</f>
        <v>9.77616</v>
      </c>
      <c r="BY78" s="82">
        <f t="shared" si="75"/>
        <v>130.38688</v>
      </c>
      <c r="BZ78" s="77"/>
      <c r="CA78" s="25"/>
      <c r="CB78" s="25"/>
      <c r="CC78" s="26"/>
      <c r="CD78" s="85">
        <f>BM78*R7</f>
        <v>40.23614</v>
      </c>
      <c r="CE78" s="85">
        <f t="shared" si="76"/>
        <v>86.30462</v>
      </c>
      <c r="CF78" s="79" t="s">
        <v>1459</v>
      </c>
      <c r="CG78" s="29">
        <v>0</v>
      </c>
      <c r="CH78" s="29">
        <f t="shared" si="77"/>
        <v>0.635904</v>
      </c>
      <c r="CI78" s="80" t="s">
        <v>1460</v>
      </c>
      <c r="CJ78" s="29">
        <v>0</v>
      </c>
      <c r="CK78" s="29">
        <f t="shared" si="74"/>
        <v>1.221147</v>
      </c>
      <c r="CL78" s="25"/>
      <c r="CM78" s="25" t="e">
        <f>BM78*#REF!</f>
        <v>#REF!</v>
      </c>
      <c r="CN78" s="25" t="e">
        <f t="shared" si="71"/>
        <v>#REF!</v>
      </c>
      <c r="CO78" s="25"/>
      <c r="CP78" s="29">
        <f>BM78*X7</f>
        <v>0.171988</v>
      </c>
      <c r="CQ78" s="29">
        <f t="shared" si="72"/>
        <v>1.5149298</v>
      </c>
      <c r="CR78" s="77"/>
      <c r="CS78" s="97">
        <f>BM78*K7</f>
        <v>4.2997</v>
      </c>
      <c r="CT78" s="16">
        <f t="shared" si="73"/>
        <v>61.882479</v>
      </c>
      <c r="CU78" s="49"/>
      <c r="CV78" s="23"/>
      <c r="CW78" s="23"/>
      <c r="CX78" s="143"/>
      <c r="CY78" s="143"/>
      <c r="CZ78" s="143"/>
      <c r="DA78" s="143"/>
      <c r="DB78" s="143"/>
      <c r="DC78" s="143"/>
      <c r="DD78" s="143"/>
      <c r="DE78" s="143"/>
      <c r="DF78" s="143"/>
      <c r="DG78" s="143"/>
      <c r="DH78" s="143"/>
      <c r="DI78" s="143"/>
      <c r="DJ78" s="143"/>
      <c r="DK78" s="143"/>
      <c r="DL78" s="143"/>
      <c r="DM78" s="143"/>
      <c r="DN78" s="143"/>
      <c r="DO78" s="143"/>
      <c r="DP78" s="143"/>
      <c r="DQ78" s="143"/>
      <c r="DR78" s="143"/>
    </row>
    <row r="79" customHeight="1" spans="1:122">
      <c r="A79" s="23"/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  <c r="AA79" s="23"/>
      <c r="AB79" s="23"/>
      <c r="AC79" s="23"/>
      <c r="AD79" s="38">
        <v>76</v>
      </c>
      <c r="AE79" s="39" t="s">
        <v>871</v>
      </c>
      <c r="AF79" s="25" t="s">
        <v>902</v>
      </c>
      <c r="AG79" s="115" t="s">
        <v>1461</v>
      </c>
      <c r="AH79" s="18" t="s">
        <v>874</v>
      </c>
      <c r="AI79" s="25">
        <v>56.67</v>
      </c>
      <c r="AJ79" s="51">
        <v>43641</v>
      </c>
      <c r="AK79" s="119"/>
      <c r="AL79" s="120"/>
      <c r="AM79" s="120"/>
      <c r="AN79" s="38" t="s">
        <v>1462</v>
      </c>
      <c r="AO79" s="39" t="str">
        <f t="shared" si="62"/>
        <v>二道沟隧道出口</v>
      </c>
      <c r="AP79" s="25" t="str">
        <f t="shared" si="63"/>
        <v>初期支护</v>
      </c>
      <c r="AQ79" s="47" t="str">
        <f t="shared" si="64"/>
        <v>0b#-0</v>
      </c>
      <c r="AR79" s="18" t="str">
        <f t="shared" si="65"/>
        <v>C25</v>
      </c>
      <c r="AS79" s="29">
        <f t="shared" si="66"/>
        <v>56.67</v>
      </c>
      <c r="AT79" s="48">
        <f t="shared" si="67"/>
        <v>43641</v>
      </c>
      <c r="AU79" s="54">
        <v>28</v>
      </c>
      <c r="AV79" s="57">
        <f t="shared" si="48"/>
        <v>43669</v>
      </c>
      <c r="AW79" s="61">
        <v>3</v>
      </c>
      <c r="AX79" s="62">
        <v>38.5</v>
      </c>
      <c r="AY79" s="62">
        <v>37.6</v>
      </c>
      <c r="AZ79" s="62">
        <v>37.6</v>
      </c>
      <c r="BA79" s="62"/>
      <c r="BB79" s="62"/>
      <c r="BC79" s="62"/>
      <c r="BD79" s="115">
        <v>185</v>
      </c>
      <c r="BE79" s="115">
        <v>190</v>
      </c>
      <c r="BF79" s="115"/>
      <c r="BG79" s="119"/>
      <c r="BH79" s="23"/>
      <c r="BI79" s="74" t="s">
        <v>1463</v>
      </c>
      <c r="BJ79" s="75">
        <f t="shared" si="52"/>
        <v>43639</v>
      </c>
      <c r="BK79" s="18" t="str">
        <f t="shared" si="68"/>
        <v>C25</v>
      </c>
      <c r="BL79" s="25" t="str">
        <f t="shared" si="69"/>
        <v>初期支护</v>
      </c>
      <c r="BM79" s="29">
        <f t="shared" si="70"/>
        <v>19.18</v>
      </c>
      <c r="BN79" s="25" t="str">
        <f>E18</f>
        <v>HPB-C25-1002003</v>
      </c>
      <c r="BO79" s="29">
        <f>BM79*G18</f>
        <v>8.8228</v>
      </c>
      <c r="BP79" s="29">
        <f t="shared" ref="BP79:BP84" si="78">BP78+BO79</f>
        <v>25.4985</v>
      </c>
      <c r="BQ79" s="25" t="s">
        <v>1464</v>
      </c>
      <c r="BR79" s="29">
        <f>BM79*M18</f>
        <v>17.3579</v>
      </c>
      <c r="BS79" s="29">
        <f t="shared" si="61"/>
        <v>311.41552</v>
      </c>
      <c r="BT79" s="26"/>
      <c r="BU79" s="25"/>
      <c r="BV79" s="25"/>
      <c r="BW79" s="25"/>
      <c r="BX79" s="82">
        <f>BM79*R18</f>
        <v>15.4399</v>
      </c>
      <c r="BY79" s="82">
        <f t="shared" si="75"/>
        <v>145.82678</v>
      </c>
      <c r="BZ79" s="77"/>
      <c r="CA79" s="25"/>
      <c r="CB79" s="25"/>
      <c r="CC79" s="26"/>
      <c r="CD79" s="85">
        <v>0</v>
      </c>
      <c r="CE79" s="85">
        <f t="shared" si="76"/>
        <v>86.30462</v>
      </c>
      <c r="CF79" s="26"/>
      <c r="CG79" s="29">
        <f>BM79*Z18</f>
        <v>0.352912</v>
      </c>
      <c r="CH79" s="29">
        <f t="shared" si="77"/>
        <v>0.988816</v>
      </c>
      <c r="CI79" s="80">
        <v>100621</v>
      </c>
      <c r="CJ79" s="29">
        <f>BM79*I18</f>
        <v>0.017262</v>
      </c>
      <c r="CK79" s="29">
        <f t="shared" si="74"/>
        <v>1.238409</v>
      </c>
      <c r="CL79" s="25"/>
      <c r="CM79" s="25">
        <v>0</v>
      </c>
      <c r="CN79" s="25" t="e">
        <f t="shared" si="71"/>
        <v>#REF!</v>
      </c>
      <c r="CO79" s="25"/>
      <c r="CP79" s="29">
        <f>BM79*X18</f>
        <v>0.1146964</v>
      </c>
      <c r="CQ79" s="29">
        <f t="shared" si="72"/>
        <v>1.6296262</v>
      </c>
      <c r="CR79" s="77"/>
      <c r="CS79" s="97">
        <v>0</v>
      </c>
      <c r="CT79" s="16">
        <f t="shared" si="73"/>
        <v>61.882479</v>
      </c>
      <c r="CU79" s="49"/>
      <c r="CV79" s="23"/>
      <c r="CW79" s="23"/>
      <c r="CX79" s="143"/>
      <c r="CY79" s="143"/>
      <c r="CZ79" s="143"/>
      <c r="DA79" s="143"/>
      <c r="DB79" s="143"/>
      <c r="DC79" s="143"/>
      <c r="DD79" s="143"/>
      <c r="DE79" s="143"/>
      <c r="DF79" s="143"/>
      <c r="DG79" s="143"/>
      <c r="DH79" s="143"/>
      <c r="DI79" s="143"/>
      <c r="DJ79" s="143"/>
      <c r="DK79" s="143"/>
      <c r="DL79" s="143"/>
      <c r="DM79" s="143"/>
      <c r="DN79" s="143"/>
      <c r="DO79" s="143"/>
      <c r="DP79" s="143"/>
      <c r="DQ79" s="143"/>
      <c r="DR79" s="143"/>
    </row>
    <row r="80" customHeight="1" spans="1:122">
      <c r="A80" s="23"/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  <c r="AA80" s="23"/>
      <c r="AB80" s="23"/>
      <c r="AC80" s="23"/>
      <c r="AD80" s="38">
        <v>77</v>
      </c>
      <c r="AE80" s="39" t="s">
        <v>871</v>
      </c>
      <c r="AF80" s="25" t="s">
        <v>902</v>
      </c>
      <c r="AG80" s="115" t="s">
        <v>1465</v>
      </c>
      <c r="AH80" s="18" t="s">
        <v>874</v>
      </c>
      <c r="AI80" s="25">
        <v>14.53</v>
      </c>
      <c r="AJ80" s="51">
        <v>43641</v>
      </c>
      <c r="AK80" s="119"/>
      <c r="AL80" s="120"/>
      <c r="AM80" s="120"/>
      <c r="AN80" s="38" t="s">
        <v>1466</v>
      </c>
      <c r="AO80" s="39" t="str">
        <f t="shared" si="62"/>
        <v>二道沟隧道出口</v>
      </c>
      <c r="AP80" s="25" t="str">
        <f t="shared" si="63"/>
        <v>初期支护</v>
      </c>
      <c r="AQ80" s="47" t="str">
        <f t="shared" si="64"/>
        <v>63#右1</v>
      </c>
      <c r="AR80" s="18" t="str">
        <f t="shared" si="65"/>
        <v>C25</v>
      </c>
      <c r="AS80" s="29">
        <f t="shared" si="66"/>
        <v>14.53</v>
      </c>
      <c r="AT80" s="48">
        <f t="shared" si="67"/>
        <v>43641</v>
      </c>
      <c r="AU80" s="54">
        <v>28</v>
      </c>
      <c r="AV80" s="57">
        <f t="shared" si="48"/>
        <v>43669</v>
      </c>
      <c r="AW80" s="61">
        <v>3</v>
      </c>
      <c r="AX80" s="62">
        <v>38.5</v>
      </c>
      <c r="AY80" s="62">
        <v>38.3</v>
      </c>
      <c r="AZ80" s="62">
        <v>38.5</v>
      </c>
      <c r="BA80" s="62"/>
      <c r="BB80" s="62"/>
      <c r="BC80" s="62"/>
      <c r="BD80" s="115">
        <v>195</v>
      </c>
      <c r="BE80" s="115">
        <v>190</v>
      </c>
      <c r="BF80" s="115"/>
      <c r="BG80" s="119"/>
      <c r="BH80" s="23"/>
      <c r="BI80" s="74" t="s">
        <v>1467</v>
      </c>
      <c r="BJ80" s="75">
        <f t="shared" si="52"/>
        <v>43640</v>
      </c>
      <c r="BK80" s="18" t="str">
        <f t="shared" si="68"/>
        <v>C25</v>
      </c>
      <c r="BL80" s="25" t="str">
        <f t="shared" si="69"/>
        <v>初期支护</v>
      </c>
      <c r="BM80" s="29">
        <f t="shared" si="70"/>
        <v>32.9</v>
      </c>
      <c r="BN80" s="25" t="str">
        <f>E18</f>
        <v>HPB-C25-1002003</v>
      </c>
      <c r="BO80" s="29">
        <f>BM80*G18</f>
        <v>15.134</v>
      </c>
      <c r="BP80" s="29">
        <f t="shared" si="78"/>
        <v>40.6325</v>
      </c>
      <c r="BQ80" s="25" t="s">
        <v>1468</v>
      </c>
      <c r="BR80" s="29">
        <f>BM80*M18</f>
        <v>29.7745</v>
      </c>
      <c r="BS80" s="29">
        <f t="shared" si="61"/>
        <v>341.19002</v>
      </c>
      <c r="BT80" s="26"/>
      <c r="BU80" s="25"/>
      <c r="BV80" s="25"/>
      <c r="BW80" s="25"/>
      <c r="BX80" s="82">
        <f>BM80*R18</f>
        <v>26.4845</v>
      </c>
      <c r="BY80" s="82">
        <f t="shared" si="75"/>
        <v>172.31128</v>
      </c>
      <c r="BZ80" s="77"/>
      <c r="CA80" s="25"/>
      <c r="CB80" s="25"/>
      <c r="CC80" s="26"/>
      <c r="CD80" s="85">
        <v>0</v>
      </c>
      <c r="CE80" s="85">
        <f t="shared" si="76"/>
        <v>86.30462</v>
      </c>
      <c r="CF80" s="26"/>
      <c r="CG80" s="29">
        <f>BM80*Z18</f>
        <v>0.60536</v>
      </c>
      <c r="CH80" s="29">
        <f t="shared" si="77"/>
        <v>1.594176</v>
      </c>
      <c r="CI80" s="80"/>
      <c r="CJ80" s="29">
        <f>BM80*I18</f>
        <v>0.02961</v>
      </c>
      <c r="CK80" s="29">
        <f t="shared" si="74"/>
        <v>1.268019</v>
      </c>
      <c r="CL80" s="25"/>
      <c r="CM80" s="25">
        <v>0</v>
      </c>
      <c r="CN80" s="25" t="e">
        <f t="shared" si="71"/>
        <v>#REF!</v>
      </c>
      <c r="CO80" s="25"/>
      <c r="CP80" s="29">
        <f>BM80*X18</f>
        <v>0.196742</v>
      </c>
      <c r="CQ80" s="29">
        <f t="shared" si="72"/>
        <v>1.8263682</v>
      </c>
      <c r="CR80" s="77"/>
      <c r="CS80" s="97">
        <v>0</v>
      </c>
      <c r="CT80" s="16">
        <f t="shared" si="73"/>
        <v>61.882479</v>
      </c>
      <c r="CU80" s="49"/>
      <c r="CV80" s="23"/>
      <c r="CW80" s="23"/>
      <c r="CX80" s="143"/>
      <c r="CY80" s="143"/>
      <c r="CZ80" s="143"/>
      <c r="DA80" s="143"/>
      <c r="DB80" s="143"/>
      <c r="DC80" s="143"/>
      <c r="DD80" s="143"/>
      <c r="DE80" s="143"/>
      <c r="DF80" s="143"/>
      <c r="DG80" s="143"/>
      <c r="DH80" s="143"/>
      <c r="DI80" s="143"/>
      <c r="DJ80" s="143"/>
      <c r="DK80" s="143"/>
      <c r="DL80" s="143"/>
      <c r="DM80" s="143"/>
      <c r="DN80" s="143"/>
      <c r="DO80" s="143"/>
      <c r="DP80" s="143"/>
      <c r="DQ80" s="143"/>
      <c r="DR80" s="143"/>
    </row>
    <row r="81" customHeight="1" spans="1:122">
      <c r="A81" s="23"/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  <c r="AA81" s="23"/>
      <c r="AB81" s="23"/>
      <c r="AC81" s="23"/>
      <c r="AD81" s="38">
        <v>78</v>
      </c>
      <c r="AE81" s="39" t="s">
        <v>871</v>
      </c>
      <c r="AF81" s="25" t="s">
        <v>902</v>
      </c>
      <c r="AG81" s="115" t="s">
        <v>1469</v>
      </c>
      <c r="AH81" s="18" t="s">
        <v>874</v>
      </c>
      <c r="AI81" s="25">
        <v>22.09</v>
      </c>
      <c r="AJ81" s="51">
        <v>43642</v>
      </c>
      <c r="AK81" s="119"/>
      <c r="AL81" s="120"/>
      <c r="AM81" s="120"/>
      <c r="AN81" s="38" t="s">
        <v>1470</v>
      </c>
      <c r="AO81" s="39" t="str">
        <f t="shared" si="62"/>
        <v>二道沟隧道出口</v>
      </c>
      <c r="AP81" s="25" t="str">
        <f t="shared" si="63"/>
        <v>初期支护</v>
      </c>
      <c r="AQ81" s="47" t="str">
        <f t="shared" si="64"/>
        <v>0a#-0</v>
      </c>
      <c r="AR81" s="18" t="str">
        <f t="shared" si="65"/>
        <v>C25</v>
      </c>
      <c r="AS81" s="29">
        <f t="shared" si="66"/>
        <v>22.09</v>
      </c>
      <c r="AT81" s="48">
        <f t="shared" si="67"/>
        <v>43642</v>
      </c>
      <c r="AU81" s="54">
        <v>28</v>
      </c>
      <c r="AV81" s="57">
        <f t="shared" si="48"/>
        <v>43670</v>
      </c>
      <c r="AW81" s="61">
        <v>3</v>
      </c>
      <c r="AX81" s="62">
        <v>37.7</v>
      </c>
      <c r="AY81" s="62">
        <v>38</v>
      </c>
      <c r="AZ81" s="62">
        <v>37.6</v>
      </c>
      <c r="BA81" s="62"/>
      <c r="BB81" s="62"/>
      <c r="BC81" s="62"/>
      <c r="BD81" s="115">
        <v>200</v>
      </c>
      <c r="BE81" s="115">
        <v>195</v>
      </c>
      <c r="BF81" s="115"/>
      <c r="BG81" s="119"/>
      <c r="BH81" s="23"/>
      <c r="BI81" s="74" t="s">
        <v>1471</v>
      </c>
      <c r="BJ81" s="75">
        <f t="shared" si="52"/>
        <v>43641</v>
      </c>
      <c r="BK81" s="18" t="str">
        <f t="shared" si="68"/>
        <v>C25</v>
      </c>
      <c r="BL81" s="25" t="str">
        <f t="shared" si="69"/>
        <v>初期支护</v>
      </c>
      <c r="BM81" s="29">
        <f t="shared" si="70"/>
        <v>56.67</v>
      </c>
      <c r="BN81" s="25" t="str">
        <f>E18</f>
        <v>HPB-C25-1002003</v>
      </c>
      <c r="BO81" s="29">
        <f>BM81*G18</f>
        <v>26.0682</v>
      </c>
      <c r="BP81" s="29">
        <f t="shared" si="78"/>
        <v>66.7007</v>
      </c>
      <c r="BQ81" s="25"/>
      <c r="BR81" s="29">
        <f>BM81*M18</f>
        <v>51.28635</v>
      </c>
      <c r="BS81" s="29">
        <f t="shared" si="61"/>
        <v>392.47637</v>
      </c>
      <c r="BT81" s="26"/>
      <c r="BU81" s="25"/>
      <c r="BV81" s="25"/>
      <c r="BW81" s="25"/>
      <c r="BX81" s="82">
        <f>BM81*R18</f>
        <v>45.61935</v>
      </c>
      <c r="BY81" s="82">
        <f t="shared" si="75"/>
        <v>217.93063</v>
      </c>
      <c r="BZ81" s="77"/>
      <c r="CA81" s="25"/>
      <c r="CB81" s="25"/>
      <c r="CC81" s="26"/>
      <c r="CD81" s="85">
        <v>0</v>
      </c>
      <c r="CE81" s="85">
        <f t="shared" si="76"/>
        <v>86.30462</v>
      </c>
      <c r="CF81" s="26"/>
      <c r="CG81" s="29">
        <f>BM81*Z18</f>
        <v>1.042728</v>
      </c>
      <c r="CH81" s="29">
        <f t="shared" si="77"/>
        <v>2.636904</v>
      </c>
      <c r="CI81" s="80"/>
      <c r="CJ81" s="29">
        <f>BM81*I18</f>
        <v>0.051003</v>
      </c>
      <c r="CK81" s="29">
        <f t="shared" si="74"/>
        <v>1.319022</v>
      </c>
      <c r="CL81" s="25"/>
      <c r="CM81" s="25">
        <v>0</v>
      </c>
      <c r="CN81" s="25" t="e">
        <f t="shared" si="71"/>
        <v>#REF!</v>
      </c>
      <c r="CO81" s="25"/>
      <c r="CP81" s="29">
        <f>BM81*X18</f>
        <v>0.3388866</v>
      </c>
      <c r="CQ81" s="29">
        <f t="shared" si="72"/>
        <v>2.1652548</v>
      </c>
      <c r="CR81" s="77"/>
      <c r="CS81" s="97">
        <v>0</v>
      </c>
      <c r="CT81" s="16">
        <f t="shared" si="73"/>
        <v>61.882479</v>
      </c>
      <c r="CU81" s="49"/>
      <c r="CV81" s="23"/>
      <c r="CW81" s="23"/>
      <c r="CX81" s="143"/>
      <c r="CY81" s="143"/>
      <c r="CZ81" s="143"/>
      <c r="DA81" s="143"/>
      <c r="DB81" s="143"/>
      <c r="DC81" s="143"/>
      <c r="DD81" s="143"/>
      <c r="DE81" s="143"/>
      <c r="DF81" s="143"/>
      <c r="DG81" s="143"/>
      <c r="DH81" s="143"/>
      <c r="DI81" s="143"/>
      <c r="DJ81" s="143"/>
      <c r="DK81" s="143"/>
      <c r="DL81" s="143"/>
      <c r="DM81" s="143"/>
      <c r="DN81" s="143"/>
      <c r="DO81" s="143"/>
      <c r="DP81" s="143"/>
      <c r="DQ81" s="143"/>
      <c r="DR81" s="143"/>
    </row>
    <row r="82" customHeight="1" spans="1:122">
      <c r="A82" s="23"/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  <c r="AA82" s="23"/>
      <c r="AB82" s="23"/>
      <c r="AC82" s="23"/>
      <c r="AD82" s="38">
        <v>79</v>
      </c>
      <c r="AE82" s="39" t="s">
        <v>871</v>
      </c>
      <c r="AF82" s="25" t="s">
        <v>902</v>
      </c>
      <c r="AG82" s="115" t="s">
        <v>1472</v>
      </c>
      <c r="AH82" s="18" t="s">
        <v>874</v>
      </c>
      <c r="AI82" s="25">
        <v>19.09</v>
      </c>
      <c r="AJ82" s="51">
        <v>43643</v>
      </c>
      <c r="AK82" s="119"/>
      <c r="AL82" s="120"/>
      <c r="AM82" s="120"/>
      <c r="AN82" s="38" t="s">
        <v>1473</v>
      </c>
      <c r="AO82" s="39" t="str">
        <f t="shared" si="62"/>
        <v>二道沟隧道出口</v>
      </c>
      <c r="AP82" s="25" t="str">
        <f t="shared" si="63"/>
        <v>初期支护</v>
      </c>
      <c r="AQ82" s="47" t="str">
        <f t="shared" si="64"/>
        <v>68#右幅</v>
      </c>
      <c r="AR82" s="18" t="str">
        <f t="shared" si="65"/>
        <v>C25</v>
      </c>
      <c r="AS82" s="29">
        <f t="shared" si="66"/>
        <v>19.09</v>
      </c>
      <c r="AT82" s="48">
        <f t="shared" si="67"/>
        <v>43643</v>
      </c>
      <c r="AU82" s="54">
        <v>28</v>
      </c>
      <c r="AV82" s="57">
        <f t="shared" si="48"/>
        <v>43671</v>
      </c>
      <c r="AW82" s="61">
        <v>2</v>
      </c>
      <c r="AX82" s="62">
        <v>48.8</v>
      </c>
      <c r="AY82" s="62">
        <v>48.6</v>
      </c>
      <c r="AZ82" s="62"/>
      <c r="BA82" s="62"/>
      <c r="BB82" s="62"/>
      <c r="BC82" s="62"/>
      <c r="BD82" s="115">
        <v>205</v>
      </c>
      <c r="BE82" s="115">
        <v>195</v>
      </c>
      <c r="BF82" s="115"/>
      <c r="BG82" s="119"/>
      <c r="BH82" s="23"/>
      <c r="BI82" s="74" t="s">
        <v>1474</v>
      </c>
      <c r="BJ82" s="75">
        <f t="shared" si="52"/>
        <v>43641</v>
      </c>
      <c r="BK82" s="18" t="str">
        <f t="shared" si="68"/>
        <v>C25</v>
      </c>
      <c r="BL82" s="25" t="str">
        <f t="shared" si="69"/>
        <v>初期支护</v>
      </c>
      <c r="BM82" s="29">
        <f t="shared" si="70"/>
        <v>14.53</v>
      </c>
      <c r="BN82" s="25" t="str">
        <f>E18</f>
        <v>HPB-C25-1002003</v>
      </c>
      <c r="BO82" s="29">
        <f>BM82*G18</f>
        <v>6.6838</v>
      </c>
      <c r="BP82" s="29">
        <f t="shared" si="78"/>
        <v>73.3845</v>
      </c>
      <c r="BQ82" s="25"/>
      <c r="BR82" s="29">
        <f>BM82*M18</f>
        <v>13.14965</v>
      </c>
      <c r="BS82" s="29">
        <f t="shared" si="61"/>
        <v>405.62602</v>
      </c>
      <c r="BT82" s="26"/>
      <c r="BU82" s="25"/>
      <c r="BV82" s="25"/>
      <c r="BW82" s="25"/>
      <c r="BX82" s="82">
        <f>BM82*R18</f>
        <v>11.69665</v>
      </c>
      <c r="BY82" s="82">
        <f t="shared" si="75"/>
        <v>229.62728</v>
      </c>
      <c r="BZ82" s="77"/>
      <c r="CA82" s="25"/>
      <c r="CB82" s="25"/>
      <c r="CC82" s="26"/>
      <c r="CD82" s="85">
        <v>0</v>
      </c>
      <c r="CE82" s="85">
        <f t="shared" si="76"/>
        <v>86.30462</v>
      </c>
      <c r="CF82" s="26"/>
      <c r="CG82" s="29">
        <f>BM82*Z18</f>
        <v>0.267352</v>
      </c>
      <c r="CH82" s="29">
        <f t="shared" si="77"/>
        <v>2.904256</v>
      </c>
      <c r="CI82" s="80"/>
      <c r="CJ82" s="29">
        <f>BM82*I18</f>
        <v>0.013077</v>
      </c>
      <c r="CK82" s="29">
        <f t="shared" si="74"/>
        <v>1.332099</v>
      </c>
      <c r="CL82" s="25"/>
      <c r="CM82" s="25">
        <v>0</v>
      </c>
      <c r="CN82" s="25" t="e">
        <f t="shared" si="71"/>
        <v>#REF!</v>
      </c>
      <c r="CO82" s="25"/>
      <c r="CP82" s="29">
        <f>BM82*X18</f>
        <v>0.0868894</v>
      </c>
      <c r="CQ82" s="29">
        <f t="shared" si="72"/>
        <v>2.2521442</v>
      </c>
      <c r="CR82" s="77"/>
      <c r="CS82" s="97">
        <v>0</v>
      </c>
      <c r="CT82" s="16">
        <f t="shared" si="73"/>
        <v>61.882479</v>
      </c>
      <c r="CU82" s="49"/>
      <c r="CV82" s="23"/>
      <c r="CW82" s="23"/>
      <c r="CX82" s="143"/>
      <c r="CY82" s="143"/>
      <c r="CZ82" s="143"/>
      <c r="DA82" s="143"/>
      <c r="DB82" s="143"/>
      <c r="DC82" s="143"/>
      <c r="DD82" s="143"/>
      <c r="DE82" s="143"/>
      <c r="DF82" s="143"/>
      <c r="DG82" s="143"/>
      <c r="DH82" s="143"/>
      <c r="DI82" s="143"/>
      <c r="DJ82" s="143"/>
      <c r="DK82" s="143"/>
      <c r="DL82" s="143"/>
      <c r="DM82" s="143"/>
      <c r="DN82" s="143"/>
      <c r="DO82" s="143"/>
      <c r="DP82" s="143"/>
      <c r="DQ82" s="143"/>
      <c r="DR82" s="143"/>
    </row>
    <row r="83" customHeight="1" spans="1:122">
      <c r="A83" s="23"/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  <c r="AA83" s="23"/>
      <c r="AB83" s="23"/>
      <c r="AC83" s="23"/>
      <c r="AD83" s="38">
        <v>80</v>
      </c>
      <c r="AE83" s="39" t="s">
        <v>871</v>
      </c>
      <c r="AF83" s="25" t="s">
        <v>1475</v>
      </c>
      <c r="AG83" s="115" t="s">
        <v>1476</v>
      </c>
      <c r="AH83" s="18" t="s">
        <v>874</v>
      </c>
      <c r="AI83" s="25">
        <v>263</v>
      </c>
      <c r="AJ83" s="51">
        <v>43643</v>
      </c>
      <c r="AK83" s="119"/>
      <c r="AL83" s="120"/>
      <c r="AM83" s="120"/>
      <c r="AN83" s="38" t="s">
        <v>1477</v>
      </c>
      <c r="AO83" s="39" t="str">
        <f t="shared" si="62"/>
        <v>二道沟隧道出口</v>
      </c>
      <c r="AP83" s="25" t="str">
        <f t="shared" si="63"/>
        <v>二次衬托</v>
      </c>
      <c r="AQ83" s="47" t="str">
        <f t="shared" si="64"/>
        <v>5#-5</v>
      </c>
      <c r="AR83" s="18" t="str">
        <f t="shared" si="65"/>
        <v>C25</v>
      </c>
      <c r="AS83" s="29">
        <f t="shared" si="66"/>
        <v>263</v>
      </c>
      <c r="AT83" s="48">
        <f t="shared" si="67"/>
        <v>43643</v>
      </c>
      <c r="AU83" s="54">
        <v>28</v>
      </c>
      <c r="AV83" s="57">
        <f t="shared" si="48"/>
        <v>43671</v>
      </c>
      <c r="AW83" s="61">
        <v>3</v>
      </c>
      <c r="AX83" s="62">
        <v>36.3</v>
      </c>
      <c r="AY83" s="62">
        <v>36</v>
      </c>
      <c r="AZ83" s="62">
        <v>37.8</v>
      </c>
      <c r="BA83" s="62"/>
      <c r="BB83" s="62"/>
      <c r="BC83" s="62"/>
      <c r="BD83" s="115">
        <v>195</v>
      </c>
      <c r="BE83" s="115">
        <v>195</v>
      </c>
      <c r="BF83" s="115"/>
      <c r="BG83" s="119"/>
      <c r="BH83" s="23"/>
      <c r="BI83" s="74" t="s">
        <v>1478</v>
      </c>
      <c r="BJ83" s="75">
        <f t="shared" si="52"/>
        <v>43642</v>
      </c>
      <c r="BK83" s="18" t="str">
        <f t="shared" si="68"/>
        <v>C25</v>
      </c>
      <c r="BL83" s="25" t="str">
        <f t="shared" si="69"/>
        <v>初期支护</v>
      </c>
      <c r="BM83" s="29">
        <f t="shared" si="70"/>
        <v>22.09</v>
      </c>
      <c r="BN83" s="25" t="str">
        <f>E18</f>
        <v>HPB-C25-1002003</v>
      </c>
      <c r="BO83" s="29">
        <f>BM83*G18</f>
        <v>10.1614</v>
      </c>
      <c r="BP83" s="29">
        <f t="shared" si="78"/>
        <v>83.5459</v>
      </c>
      <c r="BQ83" s="25"/>
      <c r="BR83" s="29">
        <f>BM83*M18</f>
        <v>19.99145</v>
      </c>
      <c r="BS83" s="29">
        <f t="shared" si="61"/>
        <v>425.61747</v>
      </c>
      <c r="BT83" s="26"/>
      <c r="BU83" s="25"/>
      <c r="BV83" s="25"/>
      <c r="BW83" s="25"/>
      <c r="BX83" s="82">
        <f>BM83*R18</f>
        <v>17.78245</v>
      </c>
      <c r="BY83" s="82">
        <f t="shared" si="75"/>
        <v>247.40973</v>
      </c>
      <c r="BZ83" s="77"/>
      <c r="CA83" s="25"/>
      <c r="CB83" s="25"/>
      <c r="CC83" s="26"/>
      <c r="CD83" s="85">
        <v>0</v>
      </c>
      <c r="CE83" s="85">
        <f t="shared" si="76"/>
        <v>86.30462</v>
      </c>
      <c r="CF83" s="26"/>
      <c r="CG83" s="29">
        <f>BM83*Z18</f>
        <v>0.406456</v>
      </c>
      <c r="CH83" s="29">
        <f t="shared" si="77"/>
        <v>3.310712</v>
      </c>
      <c r="CI83" s="80"/>
      <c r="CJ83" s="29">
        <f>BM83*I18</f>
        <v>0.019881</v>
      </c>
      <c r="CK83" s="29">
        <f t="shared" si="74"/>
        <v>1.35198</v>
      </c>
      <c r="CL83" s="25"/>
      <c r="CM83" s="25">
        <v>0</v>
      </c>
      <c r="CN83" s="25" t="e">
        <f t="shared" si="71"/>
        <v>#REF!</v>
      </c>
      <c r="CO83" s="25"/>
      <c r="CP83" s="29">
        <f>BM83*X18</f>
        <v>0.1320982</v>
      </c>
      <c r="CQ83" s="29">
        <f t="shared" si="72"/>
        <v>2.3842424</v>
      </c>
      <c r="CR83" s="77"/>
      <c r="CS83" s="97">
        <v>0</v>
      </c>
      <c r="CT83" s="16">
        <f t="shared" si="73"/>
        <v>61.882479</v>
      </c>
      <c r="CU83" s="49"/>
      <c r="CV83" s="23"/>
      <c r="CW83" s="23"/>
      <c r="CX83" s="143"/>
      <c r="CY83" s="143"/>
      <c r="CZ83" s="143"/>
      <c r="DA83" s="143"/>
      <c r="DB83" s="143"/>
      <c r="DC83" s="143"/>
      <c r="DD83" s="143"/>
      <c r="DE83" s="143"/>
      <c r="DF83" s="143"/>
      <c r="DG83" s="143"/>
      <c r="DH83" s="143"/>
      <c r="DI83" s="143"/>
      <c r="DJ83" s="143"/>
      <c r="DK83" s="143"/>
      <c r="DL83" s="143"/>
      <c r="DM83" s="143"/>
      <c r="DN83" s="143"/>
      <c r="DO83" s="143"/>
      <c r="DP83" s="143"/>
      <c r="DQ83" s="143"/>
      <c r="DR83" s="143"/>
    </row>
    <row r="84" customHeight="1" spans="1:122">
      <c r="A84" s="23"/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3"/>
      <c r="AB84" s="23"/>
      <c r="AC84" s="23"/>
      <c r="AD84" s="38">
        <v>81</v>
      </c>
      <c r="AE84" s="39" t="s">
        <v>871</v>
      </c>
      <c r="AF84" s="25" t="s">
        <v>902</v>
      </c>
      <c r="AG84" s="115" t="s">
        <v>1479</v>
      </c>
      <c r="AH84" s="18" t="s">
        <v>874</v>
      </c>
      <c r="AI84" s="25">
        <v>28.71</v>
      </c>
      <c r="AJ84" s="51">
        <v>43644</v>
      </c>
      <c r="AK84" s="119"/>
      <c r="AL84" s="120"/>
      <c r="AM84" s="120"/>
      <c r="AN84" s="38" t="s">
        <v>1480</v>
      </c>
      <c r="AO84" s="39" t="str">
        <f t="shared" si="62"/>
        <v>二道沟隧道出口</v>
      </c>
      <c r="AP84" s="25" t="str">
        <f t="shared" si="63"/>
        <v>初期支护</v>
      </c>
      <c r="AQ84" s="47" t="str">
        <f t="shared" si="64"/>
        <v>59#</v>
      </c>
      <c r="AR84" s="18" t="str">
        <f t="shared" si="65"/>
        <v>C25</v>
      </c>
      <c r="AS84" s="29">
        <f t="shared" si="66"/>
        <v>28.71</v>
      </c>
      <c r="AT84" s="48">
        <f t="shared" si="67"/>
        <v>43644</v>
      </c>
      <c r="AU84" s="54">
        <v>28</v>
      </c>
      <c r="AV84" s="57">
        <f t="shared" si="48"/>
        <v>43672</v>
      </c>
      <c r="AW84" s="61">
        <v>2</v>
      </c>
      <c r="AX84" s="62">
        <v>48</v>
      </c>
      <c r="AY84" s="62">
        <v>49.6</v>
      </c>
      <c r="AZ84" s="62"/>
      <c r="BA84" s="62"/>
      <c r="BB84" s="62"/>
      <c r="BC84" s="62"/>
      <c r="BD84" s="54">
        <v>185</v>
      </c>
      <c r="BE84" s="54">
        <v>195</v>
      </c>
      <c r="BF84" s="115"/>
      <c r="BG84" s="119"/>
      <c r="BH84" s="23"/>
      <c r="BI84" s="74" t="s">
        <v>1481</v>
      </c>
      <c r="BJ84" s="75">
        <f t="shared" si="52"/>
        <v>43643</v>
      </c>
      <c r="BK84" s="18" t="str">
        <f t="shared" si="68"/>
        <v>C25</v>
      </c>
      <c r="BL84" s="25" t="str">
        <f t="shared" si="69"/>
        <v>初期支护</v>
      </c>
      <c r="BM84" s="29">
        <f t="shared" si="70"/>
        <v>19.09</v>
      </c>
      <c r="BN84" s="25" t="str">
        <f>E18</f>
        <v>HPB-C25-1002003</v>
      </c>
      <c r="BO84" s="29">
        <f>BM84*G18</f>
        <v>8.7814</v>
      </c>
      <c r="BP84" s="29">
        <f t="shared" si="78"/>
        <v>92.3273</v>
      </c>
      <c r="BQ84" s="25"/>
      <c r="BR84" s="29">
        <f>BM84*M18</f>
        <v>17.27645</v>
      </c>
      <c r="BS84" s="29">
        <f>BR84</f>
        <v>17.27645</v>
      </c>
      <c r="BT84" s="78" t="s">
        <v>1482</v>
      </c>
      <c r="BU84" s="25"/>
      <c r="BV84" s="25"/>
      <c r="BW84" s="25"/>
      <c r="BX84" s="82">
        <f>BM84*R18</f>
        <v>15.36745</v>
      </c>
      <c r="BY84" s="82">
        <f t="shared" si="75"/>
        <v>262.77718</v>
      </c>
      <c r="BZ84" s="77"/>
      <c r="CA84" s="25"/>
      <c r="CB84" s="25"/>
      <c r="CC84" s="26"/>
      <c r="CD84" s="85">
        <v>0</v>
      </c>
      <c r="CE84" s="85">
        <f t="shared" si="76"/>
        <v>86.30462</v>
      </c>
      <c r="CF84" s="26"/>
      <c r="CG84" s="29">
        <f>BM84*Z18</f>
        <v>0.351256</v>
      </c>
      <c r="CH84" s="29">
        <f t="shared" si="77"/>
        <v>3.661968</v>
      </c>
      <c r="CI84" s="80"/>
      <c r="CJ84" s="29">
        <f>BM84*I18</f>
        <v>0.017181</v>
      </c>
      <c r="CK84" s="29">
        <f t="shared" si="74"/>
        <v>1.369161</v>
      </c>
      <c r="CL84" s="25"/>
      <c r="CM84" s="25">
        <v>0</v>
      </c>
      <c r="CN84" s="25" t="e">
        <f t="shared" si="71"/>
        <v>#REF!</v>
      </c>
      <c r="CO84" s="25"/>
      <c r="CP84" s="29">
        <f>BM84*X18</f>
        <v>0.1141582</v>
      </c>
      <c r="CQ84" s="29">
        <f t="shared" si="72"/>
        <v>2.4984006</v>
      </c>
      <c r="CR84" s="77"/>
      <c r="CS84" s="97">
        <v>0</v>
      </c>
      <c r="CT84" s="16">
        <f t="shared" si="73"/>
        <v>61.882479</v>
      </c>
      <c r="CU84" s="49"/>
      <c r="CV84" s="23"/>
      <c r="CW84" s="23"/>
      <c r="CX84" s="143"/>
      <c r="CY84" s="143"/>
      <c r="CZ84" s="143"/>
      <c r="DA84" s="143"/>
      <c r="DB84" s="143"/>
      <c r="DC84" s="143"/>
      <c r="DD84" s="143"/>
      <c r="DE84" s="143"/>
      <c r="DF84" s="143"/>
      <c r="DG84" s="143"/>
      <c r="DH84" s="143"/>
      <c r="DI84" s="143"/>
      <c r="DJ84" s="143"/>
      <c r="DK84" s="143"/>
      <c r="DL84" s="143"/>
      <c r="DM84" s="143"/>
      <c r="DN84" s="143"/>
      <c r="DO84" s="143"/>
      <c r="DP84" s="143"/>
      <c r="DQ84" s="143"/>
      <c r="DR84" s="143"/>
    </row>
    <row r="85" customHeight="1" spans="1:122">
      <c r="A85" s="23"/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  <c r="AA85" s="23"/>
      <c r="AB85" s="23"/>
      <c r="AC85" s="23"/>
      <c r="AD85" s="38">
        <v>82</v>
      </c>
      <c r="AE85" s="39" t="s">
        <v>871</v>
      </c>
      <c r="AF85" s="25" t="s">
        <v>1263</v>
      </c>
      <c r="AG85" s="115" t="s">
        <v>1483</v>
      </c>
      <c r="AH85" s="18" t="s">
        <v>874</v>
      </c>
      <c r="AI85" s="25">
        <v>45.064</v>
      </c>
      <c r="AJ85" s="51">
        <v>43644</v>
      </c>
      <c r="AK85" s="119"/>
      <c r="AL85" s="120"/>
      <c r="AM85" s="120"/>
      <c r="AN85" s="38" t="s">
        <v>1484</v>
      </c>
      <c r="AO85" s="39" t="str">
        <f t="shared" si="62"/>
        <v>二道沟隧道出口</v>
      </c>
      <c r="AP85" s="25" t="str">
        <f t="shared" si="63"/>
        <v>仰拱</v>
      </c>
      <c r="AQ85" s="47" t="str">
        <f t="shared" si="64"/>
        <v>63#-左2</v>
      </c>
      <c r="AR85" s="18" t="str">
        <f t="shared" si="65"/>
        <v>C25</v>
      </c>
      <c r="AS85" s="29">
        <f t="shared" si="66"/>
        <v>45.064</v>
      </c>
      <c r="AT85" s="48">
        <f t="shared" si="67"/>
        <v>43644</v>
      </c>
      <c r="AU85" s="54">
        <v>28</v>
      </c>
      <c r="AV85" s="57">
        <f t="shared" si="48"/>
        <v>43672</v>
      </c>
      <c r="AW85" s="61">
        <v>3</v>
      </c>
      <c r="AX85" s="62">
        <v>38.2</v>
      </c>
      <c r="AY85" s="62">
        <v>37.3</v>
      </c>
      <c r="AZ85" s="62">
        <v>37.4</v>
      </c>
      <c r="BA85" s="62"/>
      <c r="BB85" s="62"/>
      <c r="BC85" s="62"/>
      <c r="BD85" s="115">
        <v>195</v>
      </c>
      <c r="BE85" s="115">
        <v>200</v>
      </c>
      <c r="BF85" s="115"/>
      <c r="BG85" s="119"/>
      <c r="BH85" s="23"/>
      <c r="BI85" s="74" t="s">
        <v>1485</v>
      </c>
      <c r="BJ85" s="75">
        <f t="shared" si="52"/>
        <v>43643</v>
      </c>
      <c r="BK85" s="18" t="str">
        <f t="shared" si="68"/>
        <v>C25</v>
      </c>
      <c r="BL85" s="25" t="str">
        <f t="shared" si="69"/>
        <v>二次衬托</v>
      </c>
      <c r="BM85" s="29">
        <f t="shared" si="70"/>
        <v>263</v>
      </c>
      <c r="BN85" s="25" t="str">
        <f>E10</f>
        <v>HPB-C40-1002003</v>
      </c>
      <c r="BO85" s="29">
        <f>BM85*G10</f>
        <v>86.79</v>
      </c>
      <c r="BP85" s="29">
        <f>BO85</f>
        <v>86.79</v>
      </c>
      <c r="BQ85" s="25" t="s">
        <v>1486</v>
      </c>
      <c r="BR85" s="29">
        <f>BM85*M10</f>
        <v>186.73</v>
      </c>
      <c r="BS85" s="29">
        <f t="shared" ref="BS85:BS96" si="79">BR85+BS84</f>
        <v>204.00645</v>
      </c>
      <c r="BT85" s="78" t="s">
        <v>1233</v>
      </c>
      <c r="BU85" s="25"/>
      <c r="BV85" s="25"/>
      <c r="BW85" s="25"/>
      <c r="BX85" s="82">
        <f>BM85*P10</f>
        <v>56.282</v>
      </c>
      <c r="BY85" s="82">
        <f>BX85</f>
        <v>56.282</v>
      </c>
      <c r="BZ85" s="77" t="s">
        <v>1487</v>
      </c>
      <c r="CA85" s="25"/>
      <c r="CB85" s="25"/>
      <c r="CC85" s="26"/>
      <c r="CD85" s="85">
        <f>BM85*R10</f>
        <v>225.128</v>
      </c>
      <c r="CE85" s="85">
        <f>CD85</f>
        <v>225.128</v>
      </c>
      <c r="CF85" s="79" t="s">
        <v>1488</v>
      </c>
      <c r="CG85" s="29" t="e">
        <f>BM85*#REF!</f>
        <v>#REF!</v>
      </c>
      <c r="CH85" s="29" t="e">
        <f t="shared" si="77"/>
        <v>#REF!</v>
      </c>
      <c r="CI85" s="80"/>
      <c r="CJ85" s="29" t="e">
        <f>BM85*#REF!</f>
        <v>#REF!</v>
      </c>
      <c r="CK85" s="29" t="e">
        <f t="shared" si="74"/>
        <v>#REF!</v>
      </c>
      <c r="CL85" s="25"/>
      <c r="CM85" s="25" t="e">
        <f>BM85*#REF!</f>
        <v>#REF!</v>
      </c>
      <c r="CN85" s="25" t="e">
        <f t="shared" si="71"/>
        <v>#REF!</v>
      </c>
      <c r="CO85" s="25"/>
      <c r="CP85" s="29">
        <f>BM85*X10</f>
        <v>1.1572</v>
      </c>
      <c r="CQ85" s="29">
        <f t="shared" si="72"/>
        <v>3.6556006</v>
      </c>
      <c r="CR85" s="77"/>
      <c r="CS85" s="97">
        <f>BM85*K10</f>
        <v>28.93</v>
      </c>
      <c r="CT85" s="16">
        <f t="shared" si="73"/>
        <v>90.812479</v>
      </c>
      <c r="CU85" s="49"/>
      <c r="CV85" s="23"/>
      <c r="CW85" s="23"/>
      <c r="CX85" s="143"/>
      <c r="CY85" s="143"/>
      <c r="CZ85" s="143"/>
      <c r="DA85" s="143"/>
      <c r="DB85" s="143"/>
      <c r="DC85" s="143"/>
      <c r="DD85" s="143"/>
      <c r="DE85" s="143"/>
      <c r="DF85" s="143"/>
      <c r="DG85" s="143"/>
      <c r="DH85" s="143"/>
      <c r="DI85" s="143"/>
      <c r="DJ85" s="143"/>
      <c r="DK85" s="143"/>
      <c r="DL85" s="143"/>
      <c r="DM85" s="143"/>
      <c r="DN85" s="143"/>
      <c r="DO85" s="143"/>
      <c r="DP85" s="143"/>
      <c r="DQ85" s="143"/>
      <c r="DR85" s="143"/>
    </row>
    <row r="86" customHeight="1" spans="1:122">
      <c r="A86" s="23"/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  <c r="AA86" s="23"/>
      <c r="AB86" s="23"/>
      <c r="AC86" s="23"/>
      <c r="AD86" s="38">
        <v>83</v>
      </c>
      <c r="AE86" s="39" t="s">
        <v>871</v>
      </c>
      <c r="AF86" s="25" t="s">
        <v>1489</v>
      </c>
      <c r="AG86" s="115" t="s">
        <v>1490</v>
      </c>
      <c r="AH86" s="18" t="s">
        <v>874</v>
      </c>
      <c r="AI86" s="25">
        <v>38.252</v>
      </c>
      <c r="AJ86" s="51">
        <v>43645</v>
      </c>
      <c r="AK86" s="119"/>
      <c r="AL86" s="120"/>
      <c r="AM86" s="120"/>
      <c r="AN86" s="38" t="s">
        <v>1491</v>
      </c>
      <c r="AO86" s="39" t="str">
        <f t="shared" si="62"/>
        <v>二道沟隧道出口</v>
      </c>
      <c r="AP86" s="25" t="str">
        <f t="shared" si="63"/>
        <v>填充</v>
      </c>
      <c r="AQ86" s="47" t="str">
        <f t="shared" si="64"/>
        <v>60#左1</v>
      </c>
      <c r="AR86" s="18" t="str">
        <f t="shared" si="65"/>
        <v>C25</v>
      </c>
      <c r="AS86" s="29">
        <f t="shared" si="66"/>
        <v>38.252</v>
      </c>
      <c r="AT86" s="48">
        <f t="shared" si="67"/>
        <v>43645</v>
      </c>
      <c r="AU86" s="54">
        <v>28</v>
      </c>
      <c r="AV86" s="57">
        <f t="shared" si="48"/>
        <v>43673</v>
      </c>
      <c r="AW86" s="61">
        <v>2</v>
      </c>
      <c r="AX86" s="62">
        <v>44.2</v>
      </c>
      <c r="AY86" s="62">
        <v>45.8</v>
      </c>
      <c r="AZ86" s="62"/>
      <c r="BA86" s="62"/>
      <c r="BB86" s="62"/>
      <c r="BC86" s="62"/>
      <c r="BD86" s="54">
        <v>185</v>
      </c>
      <c r="BE86" s="54">
        <v>195</v>
      </c>
      <c r="BF86" s="115"/>
      <c r="BG86" s="119"/>
      <c r="BH86" s="23"/>
      <c r="BI86" s="74" t="s">
        <v>1492</v>
      </c>
      <c r="BJ86" s="75">
        <f t="shared" si="52"/>
        <v>43644</v>
      </c>
      <c r="BK86" s="18" t="str">
        <f t="shared" si="68"/>
        <v>C25</v>
      </c>
      <c r="BL86" s="25" t="str">
        <f t="shared" si="69"/>
        <v>初期支护</v>
      </c>
      <c r="BM86" s="29">
        <f t="shared" si="70"/>
        <v>28.71</v>
      </c>
      <c r="BN86" s="25" t="str">
        <f>E18</f>
        <v>HPB-C25-1002003</v>
      </c>
      <c r="BO86" s="29">
        <f>BM86*G18</f>
        <v>13.2066</v>
      </c>
      <c r="BP86" s="29">
        <f t="shared" ref="BP86:BP90" si="80">BP85+BO86</f>
        <v>99.9966</v>
      </c>
      <c r="BQ86" s="25" t="s">
        <v>1493</v>
      </c>
      <c r="BR86" s="29">
        <f>BM86*M18</f>
        <v>25.98255</v>
      </c>
      <c r="BS86" s="29">
        <f t="shared" si="79"/>
        <v>229.989</v>
      </c>
      <c r="BT86" s="78" t="s">
        <v>1418</v>
      </c>
      <c r="BU86" s="25"/>
      <c r="BV86" s="25"/>
      <c r="BW86" s="25"/>
      <c r="BX86" s="82">
        <f>BM86*R18</f>
        <v>23.11155</v>
      </c>
      <c r="BY86" s="82">
        <f t="shared" ref="BY86:BY91" si="81">BX86+BY85</f>
        <v>79.39355</v>
      </c>
      <c r="BZ86" s="77">
        <v>-3</v>
      </c>
      <c r="CA86" s="25"/>
      <c r="CB86" s="25"/>
      <c r="CC86" s="26"/>
      <c r="CD86" s="85">
        <f t="shared" ref="CD86:CD90" si="82">BM86*BP33</f>
        <v>995.77764</v>
      </c>
      <c r="CE86" s="85">
        <f t="shared" ref="CE86:CE90" si="83">CD86+CE85</f>
        <v>1220.90564</v>
      </c>
      <c r="CF86" s="79" t="s">
        <v>1282</v>
      </c>
      <c r="CG86" s="29">
        <f>BM86*Z18</f>
        <v>0.528264</v>
      </c>
      <c r="CH86" s="29" t="e">
        <f t="shared" si="77"/>
        <v>#REF!</v>
      </c>
      <c r="CI86" s="80"/>
      <c r="CJ86" s="29">
        <f>BM86*I18</f>
        <v>0.025839</v>
      </c>
      <c r="CK86" s="29" t="e">
        <f t="shared" si="74"/>
        <v>#REF!</v>
      </c>
      <c r="CL86" s="25"/>
      <c r="CM86" s="25"/>
      <c r="CN86" s="25" t="e">
        <f t="shared" si="71"/>
        <v>#REF!</v>
      </c>
      <c r="CO86" s="25"/>
      <c r="CP86" s="29">
        <f>BM86*X18</f>
        <v>0.1716858</v>
      </c>
      <c r="CQ86" s="29">
        <f t="shared" si="72"/>
        <v>3.8272864</v>
      </c>
      <c r="CR86" s="77"/>
      <c r="CS86" s="97">
        <v>0</v>
      </c>
      <c r="CT86" s="16">
        <f t="shared" si="73"/>
        <v>90.812479</v>
      </c>
      <c r="CU86" s="49"/>
      <c r="CV86" s="23"/>
      <c r="CW86" s="23"/>
      <c r="CX86" s="143"/>
      <c r="CY86" s="143"/>
      <c r="CZ86" s="143"/>
      <c r="DA86" s="143"/>
      <c r="DB86" s="143"/>
      <c r="DC86" s="143"/>
      <c r="DD86" s="143"/>
      <c r="DE86" s="143"/>
      <c r="DF86" s="143"/>
      <c r="DG86" s="143"/>
      <c r="DH86" s="143"/>
      <c r="DI86" s="143"/>
      <c r="DJ86" s="143"/>
      <c r="DK86" s="143"/>
      <c r="DL86" s="143"/>
      <c r="DM86" s="143"/>
      <c r="DN86" s="143"/>
      <c r="DO86" s="143"/>
      <c r="DP86" s="143"/>
      <c r="DQ86" s="143"/>
      <c r="DR86" s="143"/>
    </row>
    <row r="87" customHeight="1" spans="1:122">
      <c r="A87" s="23"/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  <c r="AA87" s="23"/>
      <c r="AB87" s="23"/>
      <c r="AC87" s="23"/>
      <c r="AD87" s="38">
        <v>84</v>
      </c>
      <c r="AE87" s="39" t="s">
        <v>871</v>
      </c>
      <c r="AF87" s="25" t="s">
        <v>902</v>
      </c>
      <c r="AG87" s="115" t="s">
        <v>1494</v>
      </c>
      <c r="AH87" s="18" t="s">
        <v>874</v>
      </c>
      <c r="AI87" s="25"/>
      <c r="AJ87" s="51">
        <v>43645</v>
      </c>
      <c r="AK87" s="119"/>
      <c r="AL87" s="120"/>
      <c r="AM87" s="120"/>
      <c r="AN87" s="38" t="s">
        <v>1495</v>
      </c>
      <c r="AO87" s="39" t="str">
        <f t="shared" si="62"/>
        <v>二道沟隧道出口</v>
      </c>
      <c r="AP87" s="25" t="str">
        <f t="shared" si="63"/>
        <v>初期支护</v>
      </c>
      <c r="AQ87" s="47" t="str">
        <f t="shared" si="64"/>
        <v>60#左2</v>
      </c>
      <c r="AR87" s="18" t="str">
        <f t="shared" si="65"/>
        <v>C25</v>
      </c>
      <c r="AS87" s="29">
        <f t="shared" si="66"/>
        <v>0</v>
      </c>
      <c r="AT87" s="48">
        <f t="shared" si="67"/>
        <v>43645</v>
      </c>
      <c r="AU87" s="54">
        <v>28</v>
      </c>
      <c r="AV87" s="57">
        <f t="shared" si="48"/>
        <v>43673</v>
      </c>
      <c r="AW87" s="61">
        <v>2</v>
      </c>
      <c r="AX87" s="62">
        <v>46.7</v>
      </c>
      <c r="AY87" s="62">
        <v>46.8</v>
      </c>
      <c r="AZ87" s="62"/>
      <c r="BA87" s="62"/>
      <c r="BB87" s="62"/>
      <c r="BC87" s="62"/>
      <c r="BD87" s="54">
        <v>185</v>
      </c>
      <c r="BE87" s="54">
        <v>195</v>
      </c>
      <c r="BF87" s="115"/>
      <c r="BG87" s="119"/>
      <c r="BH87" s="23"/>
      <c r="BI87" s="74" t="s">
        <v>1496</v>
      </c>
      <c r="BJ87" s="75">
        <f t="shared" si="52"/>
        <v>43644</v>
      </c>
      <c r="BK87" s="18" t="str">
        <f t="shared" si="68"/>
        <v>C25</v>
      </c>
      <c r="BL87" s="25" t="str">
        <f t="shared" si="69"/>
        <v>仰拱</v>
      </c>
      <c r="BM87" s="29">
        <f t="shared" si="70"/>
        <v>45.064</v>
      </c>
      <c r="BN87" s="25" t="str">
        <f>E9</f>
        <v>HPB-C40-1002002</v>
      </c>
      <c r="BO87" s="29">
        <f>BM87*G9</f>
        <v>15.231632</v>
      </c>
      <c r="BP87" s="29">
        <f t="shared" si="80"/>
        <v>115.228232</v>
      </c>
      <c r="BQ87" s="25" t="s">
        <v>1497</v>
      </c>
      <c r="BR87" s="29">
        <f>BM87*M9</f>
        <v>31.99544</v>
      </c>
      <c r="BS87" s="29">
        <f t="shared" si="79"/>
        <v>261.98444</v>
      </c>
      <c r="BT87" s="78" t="s">
        <v>1498</v>
      </c>
      <c r="BU87" s="25"/>
      <c r="BV87" s="25"/>
      <c r="BW87" s="25"/>
      <c r="BX87" s="82">
        <f>BM87*P9</f>
        <v>9.733824</v>
      </c>
      <c r="BY87" s="82">
        <f t="shared" si="81"/>
        <v>89.127374</v>
      </c>
      <c r="BZ87" s="77">
        <v>599.4</v>
      </c>
      <c r="CA87" s="25"/>
      <c r="CB87" s="25"/>
      <c r="CC87" s="26"/>
      <c r="CD87" s="85">
        <f t="shared" si="82"/>
        <v>1927.83792</v>
      </c>
      <c r="CE87" s="85">
        <f t="shared" si="83"/>
        <v>3148.74356</v>
      </c>
      <c r="CF87" s="79" t="s">
        <v>1499</v>
      </c>
      <c r="CG87" s="29" t="e">
        <f>BM87*#REF!</f>
        <v>#REF!</v>
      </c>
      <c r="CH87" s="29" t="e">
        <f t="shared" si="77"/>
        <v>#REF!</v>
      </c>
      <c r="CI87" s="80"/>
      <c r="CJ87" s="29" t="e">
        <f>BM87*#REF!</f>
        <v>#REF!</v>
      </c>
      <c r="CK87" s="29" t="e">
        <f t="shared" si="74"/>
        <v>#REF!</v>
      </c>
      <c r="CL87" s="25"/>
      <c r="CM87" s="25">
        <f>BM87*V9</f>
        <v>0.01892688</v>
      </c>
      <c r="CN87" s="25" t="e">
        <f t="shared" si="71"/>
        <v>#REF!</v>
      </c>
      <c r="CO87" s="25"/>
      <c r="CP87" s="29">
        <f>BM87*X9</f>
        <v>0.202788</v>
      </c>
      <c r="CQ87" s="29">
        <f t="shared" si="72"/>
        <v>4.0300744</v>
      </c>
      <c r="CR87" s="77"/>
      <c r="CS87" s="97">
        <v>0</v>
      </c>
      <c r="CT87" s="16">
        <f t="shared" si="73"/>
        <v>90.812479</v>
      </c>
      <c r="CU87" s="49"/>
      <c r="CV87" s="23"/>
      <c r="CW87" s="23"/>
      <c r="CX87" s="143"/>
      <c r="CY87" s="143"/>
      <c r="CZ87" s="143"/>
      <c r="DA87" s="143"/>
      <c r="DB87" s="143"/>
      <c r="DC87" s="143"/>
      <c r="DD87" s="143"/>
      <c r="DE87" s="143"/>
      <c r="DF87" s="143"/>
      <c r="DG87" s="143"/>
      <c r="DH87" s="143"/>
      <c r="DI87" s="143"/>
      <c r="DJ87" s="143"/>
      <c r="DK87" s="143"/>
      <c r="DL87" s="143"/>
      <c r="DM87" s="143"/>
      <c r="DN87" s="143"/>
      <c r="DO87" s="143"/>
      <c r="DP87" s="143"/>
      <c r="DQ87" s="143"/>
      <c r="DR87" s="143"/>
    </row>
    <row r="88" customHeight="1" spans="1:122">
      <c r="A88" s="23"/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  <c r="AA88" s="23"/>
      <c r="AB88" s="23"/>
      <c r="AC88" s="23"/>
      <c r="AD88" s="38">
        <v>85</v>
      </c>
      <c r="AE88" s="39" t="s">
        <v>871</v>
      </c>
      <c r="AF88" s="25" t="s">
        <v>902</v>
      </c>
      <c r="AG88" s="115" t="s">
        <v>1500</v>
      </c>
      <c r="AH88" s="18" t="s">
        <v>874</v>
      </c>
      <c r="AI88" s="25"/>
      <c r="AJ88" s="51">
        <v>43646</v>
      </c>
      <c r="AK88" s="119"/>
      <c r="AL88" s="120"/>
      <c r="AM88" s="120"/>
      <c r="AN88" s="38" t="s">
        <v>1501</v>
      </c>
      <c r="AO88" s="39" t="str">
        <f t="shared" si="62"/>
        <v>二道沟隧道出口</v>
      </c>
      <c r="AP88" s="25" t="str">
        <f t="shared" si="63"/>
        <v>初期支护</v>
      </c>
      <c r="AQ88" s="47" t="str">
        <f t="shared" si="64"/>
        <v>70#-右6</v>
      </c>
      <c r="AR88" s="18" t="str">
        <f t="shared" si="65"/>
        <v>C25</v>
      </c>
      <c r="AS88" s="29">
        <f t="shared" si="66"/>
        <v>0</v>
      </c>
      <c r="AT88" s="48">
        <f t="shared" si="67"/>
        <v>43646</v>
      </c>
      <c r="AU88" s="115">
        <v>28</v>
      </c>
      <c r="AV88" s="57">
        <f t="shared" si="48"/>
        <v>43674</v>
      </c>
      <c r="AW88" s="61">
        <v>3</v>
      </c>
      <c r="AX88" s="62">
        <v>38.1</v>
      </c>
      <c r="AY88" s="62">
        <v>37.2</v>
      </c>
      <c r="AZ88" s="62">
        <v>37.3</v>
      </c>
      <c r="BA88" s="62"/>
      <c r="BB88" s="62"/>
      <c r="BC88" s="62"/>
      <c r="BD88" s="115">
        <v>190</v>
      </c>
      <c r="BE88" s="115">
        <v>185</v>
      </c>
      <c r="BF88" s="115"/>
      <c r="BG88" s="119"/>
      <c r="BH88" s="23"/>
      <c r="BI88" s="74" t="s">
        <v>1502</v>
      </c>
      <c r="BJ88" s="75">
        <f t="shared" si="52"/>
        <v>43645</v>
      </c>
      <c r="BK88" s="18" t="str">
        <f t="shared" si="68"/>
        <v>C25</v>
      </c>
      <c r="BL88" s="25" t="str">
        <f t="shared" si="69"/>
        <v>填充</v>
      </c>
      <c r="BM88" s="29">
        <f t="shared" si="70"/>
        <v>38.252</v>
      </c>
      <c r="BN88" s="25" t="str">
        <f>E7</f>
        <v>HPB-C25-1002003</v>
      </c>
      <c r="BO88" s="29">
        <f>BM88*G7</f>
        <v>10.90182</v>
      </c>
      <c r="BP88" s="29">
        <f t="shared" si="80"/>
        <v>126.130052</v>
      </c>
      <c r="BQ88" s="25" t="s">
        <v>1503</v>
      </c>
      <c r="BR88" s="29">
        <f>BM88*M7</f>
        <v>28.803756</v>
      </c>
      <c r="BS88" s="29">
        <f t="shared" si="79"/>
        <v>290.788196</v>
      </c>
      <c r="BT88" s="26"/>
      <c r="BU88" s="25"/>
      <c r="BV88" s="25"/>
      <c r="BW88" s="25"/>
      <c r="BX88" s="82">
        <f>BM88*O7</f>
        <v>8.262432</v>
      </c>
      <c r="BY88" s="82">
        <f t="shared" si="81"/>
        <v>97.389806</v>
      </c>
      <c r="BZ88" s="77" t="s">
        <v>1498</v>
      </c>
      <c r="CA88" s="25"/>
      <c r="CB88" s="25"/>
      <c r="CC88" s="26"/>
      <c r="CD88" s="85">
        <f t="shared" si="82"/>
        <v>1932.032016</v>
      </c>
      <c r="CE88" s="85">
        <f t="shared" si="83"/>
        <v>5080.775576</v>
      </c>
      <c r="CF88" s="79" t="s">
        <v>1504</v>
      </c>
      <c r="CG88" s="29" t="e">
        <f>BM88*#REF!</f>
        <v>#REF!</v>
      </c>
      <c r="CH88" s="29" t="e">
        <f t="shared" si="77"/>
        <v>#REF!</v>
      </c>
      <c r="CI88" s="80"/>
      <c r="CJ88" s="29" t="e">
        <f>BM88*#REF!</f>
        <v>#REF!</v>
      </c>
      <c r="CK88" s="29" t="e">
        <f t="shared" si="74"/>
        <v>#REF!</v>
      </c>
      <c r="CL88" s="25"/>
      <c r="CM88" s="25" t="e">
        <f>BM88*#REF!</f>
        <v>#REF!</v>
      </c>
      <c r="CN88" s="25" t="e">
        <f t="shared" si="71"/>
        <v>#REF!</v>
      </c>
      <c r="CO88" s="25"/>
      <c r="CP88" s="29">
        <f>BM88*X7</f>
        <v>0.1453576</v>
      </c>
      <c r="CQ88" s="29">
        <f t="shared" si="72"/>
        <v>4.175432</v>
      </c>
      <c r="CR88" s="77"/>
      <c r="CS88" s="97">
        <v>0</v>
      </c>
      <c r="CT88" s="16">
        <f t="shared" si="73"/>
        <v>90.812479</v>
      </c>
      <c r="CU88" s="49"/>
      <c r="CV88" s="23"/>
      <c r="CW88" s="23"/>
      <c r="CX88" s="143"/>
      <c r="CY88" s="143"/>
      <c r="CZ88" s="143"/>
      <c r="DA88" s="143"/>
      <c r="DB88" s="143"/>
      <c r="DC88" s="143"/>
      <c r="DD88" s="143"/>
      <c r="DE88" s="143"/>
      <c r="DF88" s="143"/>
      <c r="DG88" s="143"/>
      <c r="DH88" s="143"/>
      <c r="DI88" s="143"/>
      <c r="DJ88" s="143"/>
      <c r="DK88" s="143"/>
      <c r="DL88" s="143"/>
      <c r="DM88" s="143"/>
      <c r="DN88" s="143"/>
      <c r="DO88" s="143"/>
      <c r="DP88" s="143"/>
      <c r="DQ88" s="143"/>
      <c r="DR88" s="143"/>
    </row>
    <row r="89" customHeight="1" spans="1:122">
      <c r="A89" s="23"/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  <c r="AA89" s="23"/>
      <c r="AB89" s="23"/>
      <c r="AC89" s="23"/>
      <c r="AD89" s="38">
        <v>86</v>
      </c>
      <c r="AE89" s="39" t="s">
        <v>1505</v>
      </c>
      <c r="AF89" s="39" t="s">
        <v>1506</v>
      </c>
      <c r="AG89" s="121" t="s">
        <v>1507</v>
      </c>
      <c r="AH89" s="54" t="s">
        <v>1508</v>
      </c>
      <c r="AI89" s="39">
        <v>70.37</v>
      </c>
      <c r="AJ89" s="122">
        <v>43776</v>
      </c>
      <c r="AK89" s="49"/>
      <c r="AL89" s="50"/>
      <c r="AM89" s="50"/>
      <c r="AN89" s="38" t="s">
        <v>1509</v>
      </c>
      <c r="AO89" s="39" t="str">
        <f t="shared" si="62"/>
        <v>松花江特大桥</v>
      </c>
      <c r="AP89" s="25" t="str">
        <f t="shared" si="63"/>
        <v>引桥桩基</v>
      </c>
      <c r="AQ89" s="47" t="str">
        <f t="shared" si="64"/>
        <v>69-左1</v>
      </c>
      <c r="AR89" s="18" t="str">
        <f t="shared" si="65"/>
        <v>C30水下</v>
      </c>
      <c r="AS89" s="29">
        <f t="shared" si="66"/>
        <v>70.37</v>
      </c>
      <c r="AT89" s="48">
        <f t="shared" si="67"/>
        <v>43776</v>
      </c>
      <c r="AU89" s="54">
        <v>28</v>
      </c>
      <c r="AV89" s="57">
        <f t="shared" ref="AV89:AV152" si="84">AT89+28</f>
        <v>43804</v>
      </c>
      <c r="AW89" s="61">
        <v>3</v>
      </c>
      <c r="AX89" s="125">
        <v>42.4</v>
      </c>
      <c r="AY89" s="125">
        <v>42.7</v>
      </c>
      <c r="AZ89" s="125">
        <v>38.7</v>
      </c>
      <c r="BA89" s="125"/>
      <c r="BB89" s="125"/>
      <c r="BC89" s="125"/>
      <c r="BD89" s="126">
        <v>215</v>
      </c>
      <c r="BE89" s="126">
        <v>210</v>
      </c>
      <c r="BF89" s="54"/>
      <c r="BG89" s="49"/>
      <c r="BH89" s="23"/>
      <c r="BI89" s="74" t="s">
        <v>1510</v>
      </c>
      <c r="BJ89" s="75">
        <f t="shared" si="52"/>
        <v>43645</v>
      </c>
      <c r="BK89" s="18" t="str">
        <f t="shared" si="68"/>
        <v>C25</v>
      </c>
      <c r="BL89" s="25" t="str">
        <f t="shared" si="69"/>
        <v>初期支护</v>
      </c>
      <c r="BM89" s="29">
        <f t="shared" si="70"/>
        <v>0</v>
      </c>
      <c r="BN89" s="25" t="str">
        <f>E18</f>
        <v>HPB-C25-1002003</v>
      </c>
      <c r="BO89" s="29">
        <f>BM89*G18</f>
        <v>0</v>
      </c>
      <c r="BP89" s="29">
        <f t="shared" si="80"/>
        <v>126.130052</v>
      </c>
      <c r="BQ89" s="25"/>
      <c r="BR89" s="29">
        <f>BM89*M18</f>
        <v>0</v>
      </c>
      <c r="BS89" s="29">
        <f t="shared" si="79"/>
        <v>290.788196</v>
      </c>
      <c r="BT89" s="26"/>
      <c r="BU89" s="25"/>
      <c r="BV89" s="25"/>
      <c r="BW89" s="25"/>
      <c r="BX89" s="82">
        <f>BM89*R18</f>
        <v>0</v>
      </c>
      <c r="BY89" s="82">
        <f t="shared" si="81"/>
        <v>97.389806</v>
      </c>
      <c r="BZ89" s="25"/>
      <c r="CA89" s="25"/>
      <c r="CB89" s="25"/>
      <c r="CC89" s="26"/>
      <c r="CD89" s="85">
        <f t="shared" si="82"/>
        <v>0</v>
      </c>
      <c r="CE89" s="85">
        <f t="shared" si="83"/>
        <v>5080.775576</v>
      </c>
      <c r="CF89" s="26"/>
      <c r="CG89" s="29">
        <f>BM89*Z18</f>
        <v>0</v>
      </c>
      <c r="CH89" s="29" t="e">
        <f t="shared" si="77"/>
        <v>#REF!</v>
      </c>
      <c r="CI89" s="80"/>
      <c r="CJ89" s="29">
        <f>BM89*I18</f>
        <v>0</v>
      </c>
      <c r="CK89" s="29" t="e">
        <f t="shared" si="74"/>
        <v>#REF!</v>
      </c>
      <c r="CL89" s="25"/>
      <c r="CM89" s="25" t="e">
        <f>BM89*#REF!</f>
        <v>#REF!</v>
      </c>
      <c r="CN89" s="25" t="e">
        <f t="shared" si="71"/>
        <v>#REF!</v>
      </c>
      <c r="CO89" s="25"/>
      <c r="CP89" s="29">
        <f>BM89*X18</f>
        <v>0</v>
      </c>
      <c r="CQ89" s="29">
        <f t="shared" si="72"/>
        <v>4.175432</v>
      </c>
      <c r="CR89" s="77"/>
      <c r="CS89" s="97">
        <v>0</v>
      </c>
      <c r="CT89" s="16">
        <f t="shared" si="73"/>
        <v>90.812479</v>
      </c>
      <c r="CU89" s="49"/>
      <c r="CV89" s="23"/>
      <c r="CW89" s="23"/>
      <c r="CX89" s="143"/>
      <c r="CY89" s="143"/>
      <c r="CZ89" s="143"/>
      <c r="DA89" s="143"/>
      <c r="DB89" s="143"/>
      <c r="DC89" s="143"/>
      <c r="DD89" s="143"/>
      <c r="DE89" s="143"/>
      <c r="DF89" s="143"/>
      <c r="DG89" s="143"/>
      <c r="DH89" s="143"/>
      <c r="DI89" s="143"/>
      <c r="DJ89" s="143"/>
      <c r="DK89" s="143"/>
      <c r="DL89" s="143"/>
      <c r="DM89" s="143"/>
      <c r="DN89" s="143"/>
      <c r="DO89" s="143"/>
      <c r="DP89" s="143"/>
      <c r="DQ89" s="143"/>
      <c r="DR89" s="143"/>
    </row>
    <row r="90" customHeight="1" spans="1:122">
      <c r="A90" s="23"/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  <c r="AA90" s="23"/>
      <c r="AB90" s="23"/>
      <c r="AC90" s="23"/>
      <c r="AD90" s="38">
        <v>87</v>
      </c>
      <c r="AE90" s="39" t="s">
        <v>1505</v>
      </c>
      <c r="AF90" s="39" t="s">
        <v>1506</v>
      </c>
      <c r="AG90" s="121" t="s">
        <v>1511</v>
      </c>
      <c r="AH90" s="54" t="s">
        <v>1508</v>
      </c>
      <c r="AI90" s="123">
        <v>71.37</v>
      </c>
      <c r="AJ90" s="122">
        <v>43776</v>
      </c>
      <c r="AK90" s="49"/>
      <c r="AL90" s="50"/>
      <c r="AM90" s="50"/>
      <c r="AN90" s="38" t="s">
        <v>1512</v>
      </c>
      <c r="AO90" s="39" t="str">
        <f t="shared" si="62"/>
        <v>松花江特大桥</v>
      </c>
      <c r="AP90" s="25" t="str">
        <f t="shared" si="63"/>
        <v>引桥桩基</v>
      </c>
      <c r="AQ90" s="47" t="str">
        <f t="shared" si="64"/>
        <v>69-右4</v>
      </c>
      <c r="AR90" s="18" t="str">
        <f t="shared" si="65"/>
        <v>C30水下</v>
      </c>
      <c r="AS90" s="29">
        <f t="shared" si="66"/>
        <v>71.37</v>
      </c>
      <c r="AT90" s="48">
        <f t="shared" si="67"/>
        <v>43776</v>
      </c>
      <c r="AU90" s="54">
        <v>28</v>
      </c>
      <c r="AV90" s="57">
        <f t="shared" si="84"/>
        <v>43804</v>
      </c>
      <c r="AW90" s="61">
        <v>3</v>
      </c>
      <c r="AX90" s="127">
        <v>39.1</v>
      </c>
      <c r="AY90" s="127">
        <v>38.3</v>
      </c>
      <c r="AZ90" s="127">
        <v>39.6</v>
      </c>
      <c r="BA90" s="127"/>
      <c r="BB90" s="127"/>
      <c r="BC90" s="127"/>
      <c r="BD90" s="128">
        <v>220</v>
      </c>
      <c r="BE90" s="128">
        <v>210</v>
      </c>
      <c r="BF90" s="54"/>
      <c r="BG90" s="49"/>
      <c r="BH90" s="23"/>
      <c r="BI90" s="74" t="s">
        <v>1513</v>
      </c>
      <c r="BJ90" s="75">
        <f t="shared" si="52"/>
        <v>43646</v>
      </c>
      <c r="BK90" s="18" t="str">
        <f t="shared" si="68"/>
        <v>C25</v>
      </c>
      <c r="BL90" s="25" t="str">
        <f t="shared" si="69"/>
        <v>初期支护</v>
      </c>
      <c r="BM90" s="29">
        <f t="shared" si="70"/>
        <v>0</v>
      </c>
      <c r="BN90" s="25" t="str">
        <f>E18</f>
        <v>HPB-C25-1002003</v>
      </c>
      <c r="BO90" s="29">
        <f>BM90*G18</f>
        <v>0</v>
      </c>
      <c r="BP90" s="29">
        <f t="shared" si="80"/>
        <v>126.130052</v>
      </c>
      <c r="BQ90" s="25"/>
      <c r="BR90" s="29">
        <f>BM90*M18</f>
        <v>0</v>
      </c>
      <c r="BS90" s="29">
        <f t="shared" si="79"/>
        <v>290.788196</v>
      </c>
      <c r="BT90" s="26"/>
      <c r="BU90" s="25"/>
      <c r="BV90" s="25"/>
      <c r="BW90" s="25"/>
      <c r="BX90" s="82">
        <f>BM90*R18</f>
        <v>0</v>
      </c>
      <c r="BY90" s="82">
        <f t="shared" si="81"/>
        <v>97.389806</v>
      </c>
      <c r="BZ90" s="25"/>
      <c r="CA90" s="25"/>
      <c r="CB90" s="25"/>
      <c r="CC90" s="26"/>
      <c r="CD90" s="85">
        <f t="shared" si="82"/>
        <v>0</v>
      </c>
      <c r="CE90" s="85">
        <f t="shared" si="83"/>
        <v>5080.775576</v>
      </c>
      <c r="CF90" s="26"/>
      <c r="CG90" s="29">
        <f>BM90*Z18</f>
        <v>0</v>
      </c>
      <c r="CH90" s="29" t="e">
        <f t="shared" si="77"/>
        <v>#REF!</v>
      </c>
      <c r="CI90" s="80"/>
      <c r="CJ90" s="29"/>
      <c r="CK90" s="29"/>
      <c r="CL90" s="25"/>
      <c r="CM90" s="25">
        <f>BM90*V9</f>
        <v>0</v>
      </c>
      <c r="CN90" s="25" t="e">
        <f t="shared" si="71"/>
        <v>#REF!</v>
      </c>
      <c r="CO90" s="25"/>
      <c r="CP90" s="29">
        <f>BM90*X9</f>
        <v>0</v>
      </c>
      <c r="CQ90" s="29">
        <f t="shared" si="72"/>
        <v>4.175432</v>
      </c>
      <c r="CR90" s="77"/>
      <c r="CS90" s="97">
        <v>0</v>
      </c>
      <c r="CT90" s="16">
        <f t="shared" si="73"/>
        <v>90.812479</v>
      </c>
      <c r="CU90" s="49"/>
      <c r="CV90" s="23"/>
      <c r="CW90" s="23"/>
      <c r="CX90" s="143"/>
      <c r="CY90" s="143"/>
      <c r="CZ90" s="143"/>
      <c r="DA90" s="143"/>
      <c r="DB90" s="143"/>
      <c r="DC90" s="143"/>
      <c r="DD90" s="143"/>
      <c r="DE90" s="143"/>
      <c r="DF90" s="143"/>
      <c r="DG90" s="143"/>
      <c r="DH90" s="143"/>
      <c r="DI90" s="143"/>
      <c r="DJ90" s="143"/>
      <c r="DK90" s="143"/>
      <c r="DL90" s="143"/>
      <c r="DM90" s="143"/>
      <c r="DN90" s="143"/>
      <c r="DO90" s="143"/>
      <c r="DP90" s="143"/>
      <c r="DQ90" s="143"/>
      <c r="DR90" s="143"/>
    </row>
    <row r="91" customHeight="1" spans="1:122">
      <c r="A91" s="23"/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  <c r="AA91" s="23"/>
      <c r="AB91" s="23"/>
      <c r="AC91" s="23"/>
      <c r="AD91" s="38">
        <v>88</v>
      </c>
      <c r="AE91" s="39" t="s">
        <v>1505</v>
      </c>
      <c r="AF91" s="39" t="s">
        <v>1506</v>
      </c>
      <c r="AG91" s="121" t="s">
        <v>1514</v>
      </c>
      <c r="AH91" s="54" t="s">
        <v>1508</v>
      </c>
      <c r="AI91" s="39">
        <v>101.79</v>
      </c>
      <c r="AJ91" s="122">
        <v>43777</v>
      </c>
      <c r="AK91" s="49"/>
      <c r="AL91" s="50"/>
      <c r="AM91" s="50"/>
      <c r="AN91" s="38" t="s">
        <v>1515</v>
      </c>
      <c r="AO91" s="39" t="str">
        <f t="shared" si="62"/>
        <v>松花江特大桥</v>
      </c>
      <c r="AP91" s="25" t="str">
        <f t="shared" si="63"/>
        <v>引桥桩基</v>
      </c>
      <c r="AQ91" s="47" t="str">
        <f t="shared" si="64"/>
        <v>68-右2</v>
      </c>
      <c r="AR91" s="18" t="str">
        <f t="shared" si="65"/>
        <v>C30水下</v>
      </c>
      <c r="AS91" s="29">
        <f t="shared" si="66"/>
        <v>101.79</v>
      </c>
      <c r="AT91" s="48">
        <f t="shared" si="67"/>
        <v>43777</v>
      </c>
      <c r="AU91" s="54">
        <v>28</v>
      </c>
      <c r="AV91" s="57">
        <f t="shared" si="84"/>
        <v>43805</v>
      </c>
      <c r="AW91" s="61">
        <v>3</v>
      </c>
      <c r="AX91" s="125">
        <v>37.8</v>
      </c>
      <c r="AY91" s="125">
        <v>38.6</v>
      </c>
      <c r="AZ91" s="125">
        <v>36.4</v>
      </c>
      <c r="BA91" s="125"/>
      <c r="BB91" s="125"/>
      <c r="BC91" s="125"/>
      <c r="BD91" s="126">
        <v>220</v>
      </c>
      <c r="BE91" s="126">
        <v>215</v>
      </c>
      <c r="BF91" s="54"/>
      <c r="BG91" s="49"/>
      <c r="BH91" s="23"/>
      <c r="BI91" s="74" t="s">
        <v>1516</v>
      </c>
      <c r="BJ91" s="75">
        <f t="shared" si="52"/>
        <v>43776</v>
      </c>
      <c r="BK91" s="18" t="str">
        <f t="shared" si="68"/>
        <v>C30水下</v>
      </c>
      <c r="BL91" s="25" t="str">
        <f t="shared" si="69"/>
        <v>引桥桩基</v>
      </c>
      <c r="BM91" s="29">
        <f t="shared" si="70"/>
        <v>70.37</v>
      </c>
      <c r="BN91" s="25"/>
      <c r="BO91" s="29"/>
      <c r="BP91" s="29"/>
      <c r="BQ91" s="25"/>
      <c r="BR91" s="29">
        <f>BM91*M18</f>
        <v>63.68485</v>
      </c>
      <c r="BS91" s="29">
        <f t="shared" si="79"/>
        <v>354.473046</v>
      </c>
      <c r="BT91" s="26"/>
      <c r="BU91" s="25"/>
      <c r="BV91" s="25"/>
      <c r="BW91" s="25"/>
      <c r="BX91" s="82">
        <f>BM91*R18</f>
        <v>56.64785</v>
      </c>
      <c r="BY91" s="82">
        <f t="shared" si="81"/>
        <v>154.037656</v>
      </c>
      <c r="BZ91" s="25"/>
      <c r="CA91" s="25"/>
      <c r="CB91" s="25"/>
      <c r="CC91" s="26"/>
      <c r="CD91" s="85"/>
      <c r="CE91" s="85"/>
      <c r="CF91" s="26"/>
      <c r="CG91" s="29"/>
      <c r="CH91" s="29"/>
      <c r="CI91" s="80"/>
      <c r="CJ91" s="29"/>
      <c r="CK91" s="29"/>
      <c r="CL91" s="25"/>
      <c r="CM91" s="25"/>
      <c r="CN91" s="25"/>
      <c r="CO91" s="25"/>
      <c r="CP91" s="29"/>
      <c r="CQ91" s="29"/>
      <c r="CR91" s="77"/>
      <c r="CS91" s="97">
        <v>0</v>
      </c>
      <c r="CT91" s="16">
        <f t="shared" si="73"/>
        <v>90.812479</v>
      </c>
      <c r="CU91" s="49"/>
      <c r="CV91" s="23"/>
      <c r="CW91" s="23"/>
      <c r="CX91" s="143"/>
      <c r="CY91" s="143"/>
      <c r="CZ91" s="143"/>
      <c r="DA91" s="143"/>
      <c r="DB91" s="143"/>
      <c r="DC91" s="143"/>
      <c r="DD91" s="143"/>
      <c r="DE91" s="143"/>
      <c r="DF91" s="143"/>
      <c r="DG91" s="143"/>
      <c r="DH91" s="143"/>
      <c r="DI91" s="143"/>
      <c r="DJ91" s="143"/>
      <c r="DK91" s="143"/>
      <c r="DL91" s="143"/>
      <c r="DM91" s="143"/>
      <c r="DN91" s="143"/>
      <c r="DO91" s="143"/>
      <c r="DP91" s="143"/>
      <c r="DQ91" s="143"/>
      <c r="DR91" s="143"/>
    </row>
    <row r="92" customHeight="1" spans="1:122">
      <c r="A92" s="23"/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  <c r="AA92" s="23"/>
      <c r="AB92" s="23"/>
      <c r="AC92" s="23"/>
      <c r="AD92" s="38">
        <v>89</v>
      </c>
      <c r="AE92" s="39" t="s">
        <v>1505</v>
      </c>
      <c r="AF92" s="39" t="s">
        <v>1506</v>
      </c>
      <c r="AG92" s="121" t="s">
        <v>1517</v>
      </c>
      <c r="AH92" s="54" t="s">
        <v>1508</v>
      </c>
      <c r="AI92" s="39">
        <v>70.37</v>
      </c>
      <c r="AJ92" s="122">
        <v>43777</v>
      </c>
      <c r="AK92" s="49"/>
      <c r="AL92" s="50"/>
      <c r="AM92" s="50"/>
      <c r="AN92" s="38" t="s">
        <v>1518</v>
      </c>
      <c r="AO92" s="39" t="str">
        <f t="shared" si="62"/>
        <v>松花江特大桥</v>
      </c>
      <c r="AP92" s="25" t="str">
        <f t="shared" si="63"/>
        <v>引桥桩基</v>
      </c>
      <c r="AQ92" s="47" t="str">
        <f t="shared" si="64"/>
        <v>69-左4</v>
      </c>
      <c r="AR92" s="18" t="str">
        <f t="shared" si="65"/>
        <v>C30水下</v>
      </c>
      <c r="AS92" s="29">
        <f t="shared" si="66"/>
        <v>70.37</v>
      </c>
      <c r="AT92" s="48">
        <f t="shared" si="67"/>
        <v>43777</v>
      </c>
      <c r="AU92" s="54">
        <v>28</v>
      </c>
      <c r="AV92" s="57">
        <f t="shared" si="84"/>
        <v>43805</v>
      </c>
      <c r="AW92" s="61">
        <v>3</v>
      </c>
      <c r="AX92" s="125">
        <v>36.2</v>
      </c>
      <c r="AY92" s="125">
        <v>36.1</v>
      </c>
      <c r="AZ92" s="125">
        <v>38.3</v>
      </c>
      <c r="BA92" s="125"/>
      <c r="BB92" s="125"/>
      <c r="BC92" s="125"/>
      <c r="BD92" s="126">
        <v>210</v>
      </c>
      <c r="BE92" s="126">
        <v>215</v>
      </c>
      <c r="BF92" s="54"/>
      <c r="BG92" s="49"/>
      <c r="BH92" s="23"/>
      <c r="BI92" s="74" t="s">
        <v>1519</v>
      </c>
      <c r="BJ92" s="75">
        <f t="shared" si="52"/>
        <v>43776</v>
      </c>
      <c r="BK92" s="18" t="str">
        <f t="shared" si="68"/>
        <v>C30水下</v>
      </c>
      <c r="BL92" s="25" t="str">
        <f t="shared" si="69"/>
        <v>引桥桩基</v>
      </c>
      <c r="BM92" s="29">
        <f t="shared" si="70"/>
        <v>71.37</v>
      </c>
      <c r="BN92" s="25"/>
      <c r="BO92" s="29"/>
      <c r="BP92" s="29"/>
      <c r="BQ92" s="25"/>
      <c r="BR92" s="29"/>
      <c r="BS92" s="29">
        <f t="shared" si="79"/>
        <v>354.473046</v>
      </c>
      <c r="BT92" s="26"/>
      <c r="BU92" s="25"/>
      <c r="BV92" s="25"/>
      <c r="BW92" s="25"/>
      <c r="BX92" s="82"/>
      <c r="BY92" s="82"/>
      <c r="BZ92" s="25"/>
      <c r="CA92" s="25"/>
      <c r="CB92" s="25"/>
      <c r="CC92" s="26"/>
      <c r="CD92" s="85"/>
      <c r="CE92" s="85"/>
      <c r="CF92" s="26"/>
      <c r="CG92" s="29"/>
      <c r="CH92" s="29"/>
      <c r="CI92" s="80"/>
      <c r="CJ92" s="29"/>
      <c r="CK92" s="29"/>
      <c r="CL92" s="25"/>
      <c r="CM92" s="25"/>
      <c r="CN92" s="25"/>
      <c r="CO92" s="25"/>
      <c r="CP92" s="29"/>
      <c r="CQ92" s="29"/>
      <c r="CR92" s="77"/>
      <c r="CS92" s="97">
        <v>0</v>
      </c>
      <c r="CT92" s="16">
        <f t="shared" si="73"/>
        <v>90.812479</v>
      </c>
      <c r="CU92" s="49"/>
      <c r="CV92" s="23"/>
      <c r="CW92" s="23"/>
      <c r="CX92" s="143"/>
      <c r="CY92" s="143"/>
      <c r="CZ92" s="143"/>
      <c r="DA92" s="143"/>
      <c r="DB92" s="143"/>
      <c r="DC92" s="143"/>
      <c r="DD92" s="143"/>
      <c r="DE92" s="143"/>
      <c r="DF92" s="143"/>
      <c r="DG92" s="143"/>
      <c r="DH92" s="143"/>
      <c r="DI92" s="143"/>
      <c r="DJ92" s="143"/>
      <c r="DK92" s="143"/>
      <c r="DL92" s="143"/>
      <c r="DM92" s="143"/>
      <c r="DN92" s="143"/>
      <c r="DO92" s="143"/>
      <c r="DP92" s="143"/>
      <c r="DQ92" s="143"/>
      <c r="DR92" s="143"/>
    </row>
    <row r="93" customHeight="1" spans="1:122">
      <c r="A93" s="23"/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  <c r="AB93" s="23"/>
      <c r="AC93" s="23"/>
      <c r="AD93" s="38">
        <v>90</v>
      </c>
      <c r="AE93" s="39" t="s">
        <v>1505</v>
      </c>
      <c r="AF93" s="39" t="s">
        <v>1506</v>
      </c>
      <c r="AG93" s="121" t="s">
        <v>1520</v>
      </c>
      <c r="AH93" s="54" t="s">
        <v>1508</v>
      </c>
      <c r="AI93" s="123">
        <v>72.37</v>
      </c>
      <c r="AJ93" s="122">
        <v>43777</v>
      </c>
      <c r="AK93" s="49"/>
      <c r="AL93" s="50"/>
      <c r="AM93" s="50"/>
      <c r="AN93" s="38" t="s">
        <v>1521</v>
      </c>
      <c r="AO93" s="39" t="str">
        <f t="shared" si="62"/>
        <v>松花江特大桥</v>
      </c>
      <c r="AP93" s="25" t="str">
        <f t="shared" si="63"/>
        <v>引桥桩基</v>
      </c>
      <c r="AQ93" s="47" t="str">
        <f t="shared" si="64"/>
        <v>69-右1</v>
      </c>
      <c r="AR93" s="18" t="str">
        <f t="shared" si="65"/>
        <v>C30水下</v>
      </c>
      <c r="AS93" s="29">
        <f t="shared" si="66"/>
        <v>72.37</v>
      </c>
      <c r="AT93" s="48">
        <f t="shared" si="67"/>
        <v>43777</v>
      </c>
      <c r="AU93" s="54">
        <v>28</v>
      </c>
      <c r="AV93" s="57">
        <f t="shared" si="84"/>
        <v>43805</v>
      </c>
      <c r="AW93" s="61">
        <v>3</v>
      </c>
      <c r="AX93" s="127">
        <v>38.8</v>
      </c>
      <c r="AY93" s="127">
        <v>39.8</v>
      </c>
      <c r="AZ93" s="127">
        <v>36.7</v>
      </c>
      <c r="BA93" s="127"/>
      <c r="BB93" s="127"/>
      <c r="BC93" s="127"/>
      <c r="BD93" s="128">
        <v>210</v>
      </c>
      <c r="BE93" s="128">
        <v>220</v>
      </c>
      <c r="BF93" s="54"/>
      <c r="BG93" s="49"/>
      <c r="BH93" s="23"/>
      <c r="BI93" s="74" t="s">
        <v>1522</v>
      </c>
      <c r="BJ93" s="75">
        <f t="shared" si="52"/>
        <v>43777</v>
      </c>
      <c r="BK93" s="18" t="str">
        <f t="shared" si="68"/>
        <v>C30水下</v>
      </c>
      <c r="BL93" s="25" t="str">
        <f t="shared" si="69"/>
        <v>引桥桩基</v>
      </c>
      <c r="BM93" s="29">
        <f t="shared" si="70"/>
        <v>101.79</v>
      </c>
      <c r="BN93" s="25"/>
      <c r="BO93" s="29"/>
      <c r="BP93" s="29"/>
      <c r="BQ93" s="25"/>
      <c r="BR93" s="29"/>
      <c r="BS93" s="29">
        <f t="shared" si="79"/>
        <v>354.473046</v>
      </c>
      <c r="BT93" s="26"/>
      <c r="BU93" s="25"/>
      <c r="BV93" s="25"/>
      <c r="BW93" s="25"/>
      <c r="BX93" s="82"/>
      <c r="BY93" s="82"/>
      <c r="BZ93" s="25"/>
      <c r="CA93" s="25"/>
      <c r="CB93" s="25"/>
      <c r="CC93" s="26"/>
      <c r="CD93" s="85"/>
      <c r="CE93" s="85"/>
      <c r="CF93" s="26"/>
      <c r="CG93" s="29"/>
      <c r="CH93" s="29"/>
      <c r="CI93" s="80"/>
      <c r="CJ93" s="29"/>
      <c r="CK93" s="29"/>
      <c r="CL93" s="25"/>
      <c r="CM93" s="25"/>
      <c r="CN93" s="25"/>
      <c r="CO93" s="25"/>
      <c r="CP93" s="29"/>
      <c r="CQ93" s="29"/>
      <c r="CR93" s="77"/>
      <c r="CS93" s="97">
        <v>0</v>
      </c>
      <c r="CT93" s="16">
        <f t="shared" si="73"/>
        <v>90.812479</v>
      </c>
      <c r="CU93" s="49"/>
      <c r="CV93" s="23"/>
      <c r="CW93" s="23"/>
      <c r="CX93" s="143"/>
      <c r="CY93" s="143"/>
      <c r="CZ93" s="143"/>
      <c r="DA93" s="143"/>
      <c r="DB93" s="143"/>
      <c r="DC93" s="143"/>
      <c r="DD93" s="143"/>
      <c r="DE93" s="143"/>
      <c r="DF93" s="143"/>
      <c r="DG93" s="143"/>
      <c r="DH93" s="143"/>
      <c r="DI93" s="143"/>
      <c r="DJ93" s="143"/>
      <c r="DK93" s="143"/>
      <c r="DL93" s="143"/>
      <c r="DM93" s="143"/>
      <c r="DN93" s="143"/>
      <c r="DO93" s="143"/>
      <c r="DP93" s="143"/>
      <c r="DQ93" s="143"/>
      <c r="DR93" s="143"/>
    </row>
    <row r="94" customHeight="1" spans="1:122">
      <c r="A94" s="23"/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  <c r="AB94" s="23"/>
      <c r="AC94" s="23"/>
      <c r="AD94" s="38">
        <v>91</v>
      </c>
      <c r="AE94" s="39" t="s">
        <v>1505</v>
      </c>
      <c r="AF94" s="39" t="s">
        <v>1506</v>
      </c>
      <c r="AG94" s="121" t="s">
        <v>1523</v>
      </c>
      <c r="AH94" s="54" t="s">
        <v>1508</v>
      </c>
      <c r="AI94" s="39">
        <v>101.79</v>
      </c>
      <c r="AJ94" s="122">
        <v>43778</v>
      </c>
      <c r="AK94" s="49"/>
      <c r="AL94" s="50"/>
      <c r="AM94" s="50"/>
      <c r="AN94" s="38" t="s">
        <v>1524</v>
      </c>
      <c r="AO94" s="39" t="str">
        <f t="shared" si="62"/>
        <v>松花江特大桥</v>
      </c>
      <c r="AP94" s="25" t="str">
        <f t="shared" si="63"/>
        <v>引桥桩基</v>
      </c>
      <c r="AQ94" s="47" t="str">
        <f t="shared" si="64"/>
        <v>68-右1</v>
      </c>
      <c r="AR94" s="18" t="str">
        <f t="shared" si="65"/>
        <v>C30水下</v>
      </c>
      <c r="AS94" s="29">
        <f t="shared" si="66"/>
        <v>101.79</v>
      </c>
      <c r="AT94" s="48">
        <f t="shared" si="67"/>
        <v>43778</v>
      </c>
      <c r="AU94" s="54">
        <v>28</v>
      </c>
      <c r="AV94" s="57">
        <f t="shared" si="84"/>
        <v>43806</v>
      </c>
      <c r="AW94" s="61">
        <v>3</v>
      </c>
      <c r="AX94" s="125">
        <v>39.2</v>
      </c>
      <c r="AY94" s="125">
        <v>39.3</v>
      </c>
      <c r="AZ94" s="125">
        <v>38.6</v>
      </c>
      <c r="BA94" s="125"/>
      <c r="BB94" s="125"/>
      <c r="BC94" s="125"/>
      <c r="BD94" s="126">
        <v>210</v>
      </c>
      <c r="BE94" s="126">
        <v>210</v>
      </c>
      <c r="BF94" s="54"/>
      <c r="BG94" s="49"/>
      <c r="BH94" s="23"/>
      <c r="BI94" s="74" t="s">
        <v>1525</v>
      </c>
      <c r="BJ94" s="75">
        <f t="shared" si="52"/>
        <v>43777</v>
      </c>
      <c r="BK94" s="18" t="str">
        <f t="shared" si="68"/>
        <v>C30水下</v>
      </c>
      <c r="BL94" s="25" t="str">
        <f t="shared" si="69"/>
        <v>引桥桩基</v>
      </c>
      <c r="BM94" s="29">
        <f t="shared" si="70"/>
        <v>70.37</v>
      </c>
      <c r="BN94" s="25"/>
      <c r="BO94" s="29"/>
      <c r="BP94" s="29"/>
      <c r="BQ94" s="25"/>
      <c r="BR94" s="29"/>
      <c r="BS94" s="29">
        <f t="shared" si="79"/>
        <v>354.473046</v>
      </c>
      <c r="BT94" s="26"/>
      <c r="BU94" s="25"/>
      <c r="BV94" s="25"/>
      <c r="BW94" s="25"/>
      <c r="BX94" s="82"/>
      <c r="BY94" s="82"/>
      <c r="BZ94" s="25"/>
      <c r="CA94" s="25"/>
      <c r="CB94" s="25"/>
      <c r="CC94" s="26"/>
      <c r="CD94" s="85"/>
      <c r="CE94" s="85"/>
      <c r="CF94" s="26"/>
      <c r="CG94" s="29"/>
      <c r="CH94" s="29"/>
      <c r="CI94" s="80"/>
      <c r="CJ94" s="29"/>
      <c r="CK94" s="29"/>
      <c r="CL94" s="25"/>
      <c r="CM94" s="25"/>
      <c r="CN94" s="25"/>
      <c r="CO94" s="25"/>
      <c r="CP94" s="29"/>
      <c r="CQ94" s="29"/>
      <c r="CR94" s="77"/>
      <c r="CS94" s="97">
        <v>0</v>
      </c>
      <c r="CT94" s="16">
        <f t="shared" si="73"/>
        <v>90.812479</v>
      </c>
      <c r="CU94" s="49"/>
      <c r="CV94" s="23"/>
      <c r="CW94" s="23"/>
      <c r="CX94" s="143"/>
      <c r="CY94" s="143"/>
      <c r="CZ94" s="143"/>
      <c r="DA94" s="143"/>
      <c r="DB94" s="143"/>
      <c r="DC94" s="143"/>
      <c r="DD94" s="143"/>
      <c r="DE94" s="143"/>
      <c r="DF94" s="143"/>
      <c r="DG94" s="143"/>
      <c r="DH94" s="143"/>
      <c r="DI94" s="143"/>
      <c r="DJ94" s="143"/>
      <c r="DK94" s="143"/>
      <c r="DL94" s="143"/>
      <c r="DM94" s="143"/>
      <c r="DN94" s="143"/>
      <c r="DO94" s="143"/>
      <c r="DP94" s="143"/>
      <c r="DQ94" s="143"/>
      <c r="DR94" s="143"/>
    </row>
    <row r="95" customHeight="1" spans="1:122">
      <c r="A95" s="23"/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  <c r="AA95" s="23"/>
      <c r="AB95" s="23"/>
      <c r="AC95" s="23"/>
      <c r="AD95" s="38">
        <v>92</v>
      </c>
      <c r="AE95" s="39" t="s">
        <v>1505</v>
      </c>
      <c r="AF95" s="39" t="s">
        <v>1506</v>
      </c>
      <c r="AG95" s="121" t="s">
        <v>1526</v>
      </c>
      <c r="AH95" s="54" t="s">
        <v>1508</v>
      </c>
      <c r="AI95" s="124">
        <v>73.7</v>
      </c>
      <c r="AJ95" s="122">
        <v>43778</v>
      </c>
      <c r="AK95" s="49"/>
      <c r="AL95" s="50"/>
      <c r="AM95" s="50"/>
      <c r="AN95" s="38" t="s">
        <v>1527</v>
      </c>
      <c r="AO95" s="39" t="str">
        <f t="shared" si="62"/>
        <v>松花江特大桥</v>
      </c>
      <c r="AP95" s="25" t="str">
        <f t="shared" si="63"/>
        <v>引桥桩基</v>
      </c>
      <c r="AQ95" s="47" t="str">
        <f t="shared" si="64"/>
        <v>69-右5</v>
      </c>
      <c r="AR95" s="18" t="str">
        <f t="shared" si="65"/>
        <v>C30水下</v>
      </c>
      <c r="AS95" s="29">
        <f t="shared" si="66"/>
        <v>73.7</v>
      </c>
      <c r="AT95" s="48">
        <f t="shared" si="67"/>
        <v>43778</v>
      </c>
      <c r="AU95" s="54">
        <v>28</v>
      </c>
      <c r="AV95" s="57">
        <f t="shared" si="84"/>
        <v>43806</v>
      </c>
      <c r="AW95" s="61">
        <v>3</v>
      </c>
      <c r="AX95" s="127">
        <v>39.4</v>
      </c>
      <c r="AY95" s="127">
        <v>37.6</v>
      </c>
      <c r="AZ95" s="127">
        <v>39.6</v>
      </c>
      <c r="BA95" s="127"/>
      <c r="BB95" s="127"/>
      <c r="BC95" s="127"/>
      <c r="BD95" s="128">
        <v>220</v>
      </c>
      <c r="BE95" s="128">
        <v>210</v>
      </c>
      <c r="BF95" s="54"/>
      <c r="BG95" s="49"/>
      <c r="BH95" s="23"/>
      <c r="BI95" s="74" t="s">
        <v>1528</v>
      </c>
      <c r="BJ95" s="75">
        <f t="shared" si="52"/>
        <v>43777</v>
      </c>
      <c r="BK95" s="18" t="str">
        <f t="shared" si="68"/>
        <v>C30水下</v>
      </c>
      <c r="BL95" s="25" t="str">
        <f t="shared" si="69"/>
        <v>引桥桩基</v>
      </c>
      <c r="BM95" s="29">
        <f t="shared" si="70"/>
        <v>72.37</v>
      </c>
      <c r="BN95" s="25"/>
      <c r="BO95" s="29"/>
      <c r="BP95" s="29"/>
      <c r="BQ95" s="25"/>
      <c r="BR95" s="29"/>
      <c r="BS95" s="29">
        <f t="shared" si="79"/>
        <v>354.473046</v>
      </c>
      <c r="BT95" s="26"/>
      <c r="BU95" s="25"/>
      <c r="BV95" s="25"/>
      <c r="BW95" s="25"/>
      <c r="BX95" s="82"/>
      <c r="BY95" s="82"/>
      <c r="BZ95" s="25"/>
      <c r="CA95" s="25"/>
      <c r="CB95" s="25"/>
      <c r="CC95" s="26"/>
      <c r="CD95" s="85"/>
      <c r="CE95" s="85"/>
      <c r="CF95" s="26"/>
      <c r="CG95" s="29"/>
      <c r="CH95" s="29"/>
      <c r="CI95" s="80"/>
      <c r="CJ95" s="29"/>
      <c r="CK95" s="29"/>
      <c r="CL95" s="25"/>
      <c r="CM95" s="25"/>
      <c r="CN95" s="25"/>
      <c r="CO95" s="25"/>
      <c r="CP95" s="29"/>
      <c r="CQ95" s="29"/>
      <c r="CR95" s="77"/>
      <c r="CS95" s="97">
        <v>0</v>
      </c>
      <c r="CT95" s="16">
        <f t="shared" si="73"/>
        <v>90.812479</v>
      </c>
      <c r="CU95" s="49"/>
      <c r="CV95" s="23"/>
      <c r="CW95" s="23"/>
      <c r="CX95" s="143"/>
      <c r="CY95" s="143"/>
      <c r="CZ95" s="143"/>
      <c r="DA95" s="143"/>
      <c r="DB95" s="143"/>
      <c r="DC95" s="143"/>
      <c r="DD95" s="143"/>
      <c r="DE95" s="143"/>
      <c r="DF95" s="143"/>
      <c r="DG95" s="143"/>
      <c r="DH95" s="143"/>
      <c r="DI95" s="143"/>
      <c r="DJ95" s="143"/>
      <c r="DK95" s="143"/>
      <c r="DL95" s="143"/>
      <c r="DM95" s="143"/>
      <c r="DN95" s="143"/>
      <c r="DO95" s="143"/>
      <c r="DP95" s="143"/>
      <c r="DQ95" s="143"/>
      <c r="DR95" s="143"/>
    </row>
    <row r="96" customHeight="1" spans="1:122">
      <c r="A96" s="23"/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  <c r="AA96" s="23"/>
      <c r="AB96" s="23"/>
      <c r="AC96" s="23"/>
      <c r="AD96" s="38">
        <v>93</v>
      </c>
      <c r="AE96" s="39" t="s">
        <v>1505</v>
      </c>
      <c r="AF96" s="39" t="s">
        <v>1506</v>
      </c>
      <c r="AG96" s="121" t="s">
        <v>1529</v>
      </c>
      <c r="AH96" s="54" t="s">
        <v>1508</v>
      </c>
      <c r="AI96" s="39">
        <v>101.79</v>
      </c>
      <c r="AJ96" s="122">
        <v>43779</v>
      </c>
      <c r="AK96" s="49"/>
      <c r="AL96" s="50"/>
      <c r="AM96" s="50"/>
      <c r="AN96" s="38" t="s">
        <v>1530</v>
      </c>
      <c r="AO96" s="39" t="str">
        <f t="shared" si="62"/>
        <v>松花江特大桥</v>
      </c>
      <c r="AP96" s="25" t="str">
        <f t="shared" si="63"/>
        <v>引桥桩基</v>
      </c>
      <c r="AQ96" s="47" t="str">
        <f t="shared" si="64"/>
        <v>68-左2</v>
      </c>
      <c r="AR96" s="18" t="str">
        <f t="shared" si="65"/>
        <v>C30水下</v>
      </c>
      <c r="AS96" s="29">
        <f t="shared" si="66"/>
        <v>101.79</v>
      </c>
      <c r="AT96" s="48">
        <f t="shared" si="67"/>
        <v>43779</v>
      </c>
      <c r="AU96" s="54">
        <v>28</v>
      </c>
      <c r="AV96" s="57">
        <f t="shared" si="84"/>
        <v>43807</v>
      </c>
      <c r="AW96" s="61">
        <v>3</v>
      </c>
      <c r="AX96" s="125">
        <v>35.8</v>
      </c>
      <c r="AY96" s="125">
        <v>35.2</v>
      </c>
      <c r="AZ96" s="125">
        <v>36.8</v>
      </c>
      <c r="BA96" s="125"/>
      <c r="BB96" s="125"/>
      <c r="BC96" s="125"/>
      <c r="BD96" s="126">
        <v>220</v>
      </c>
      <c r="BE96" s="126">
        <v>215</v>
      </c>
      <c r="BF96" s="54"/>
      <c r="BG96" s="49"/>
      <c r="BH96" s="23"/>
      <c r="BI96" s="74" t="s">
        <v>1531</v>
      </c>
      <c r="BJ96" s="75">
        <f t="shared" si="52"/>
        <v>43778</v>
      </c>
      <c r="BK96" s="18" t="str">
        <f t="shared" si="68"/>
        <v>C30水下</v>
      </c>
      <c r="BL96" s="25" t="str">
        <f t="shared" si="69"/>
        <v>引桥桩基</v>
      </c>
      <c r="BM96" s="29">
        <f t="shared" si="70"/>
        <v>101.79</v>
      </c>
      <c r="BN96" s="25"/>
      <c r="BO96" s="29"/>
      <c r="BP96" s="29"/>
      <c r="BQ96" s="25"/>
      <c r="BR96" s="29"/>
      <c r="BS96" s="29">
        <f t="shared" si="79"/>
        <v>354.473046</v>
      </c>
      <c r="BT96" s="26"/>
      <c r="BU96" s="25"/>
      <c r="BV96" s="25"/>
      <c r="BW96" s="25"/>
      <c r="BX96" s="82"/>
      <c r="BY96" s="82"/>
      <c r="BZ96" s="25"/>
      <c r="CA96" s="25"/>
      <c r="CB96" s="25"/>
      <c r="CC96" s="26"/>
      <c r="CD96" s="85"/>
      <c r="CE96" s="85"/>
      <c r="CF96" s="26"/>
      <c r="CG96" s="29"/>
      <c r="CH96" s="29"/>
      <c r="CI96" s="80"/>
      <c r="CJ96" s="29"/>
      <c r="CK96" s="29"/>
      <c r="CL96" s="25"/>
      <c r="CM96" s="25"/>
      <c r="CN96" s="25"/>
      <c r="CO96" s="25"/>
      <c r="CP96" s="29"/>
      <c r="CQ96" s="29"/>
      <c r="CR96" s="77"/>
      <c r="CS96" s="97">
        <v>0</v>
      </c>
      <c r="CT96" s="16">
        <f t="shared" si="73"/>
        <v>90.812479</v>
      </c>
      <c r="CU96" s="49"/>
      <c r="CV96" s="23"/>
      <c r="CW96" s="23"/>
      <c r="CX96" s="143"/>
      <c r="CY96" s="143"/>
      <c r="CZ96" s="143"/>
      <c r="DA96" s="143"/>
      <c r="DB96" s="143"/>
      <c r="DC96" s="143"/>
      <c r="DD96" s="143"/>
      <c r="DE96" s="143"/>
      <c r="DF96" s="143"/>
      <c r="DG96" s="143"/>
      <c r="DH96" s="143"/>
      <c r="DI96" s="143"/>
      <c r="DJ96" s="143"/>
      <c r="DK96" s="143"/>
      <c r="DL96" s="143"/>
      <c r="DM96" s="143"/>
      <c r="DN96" s="143"/>
      <c r="DO96" s="143"/>
      <c r="DP96" s="143"/>
      <c r="DQ96" s="143"/>
      <c r="DR96" s="143"/>
    </row>
    <row r="97" customHeight="1" spans="1:122">
      <c r="A97" s="23"/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  <c r="AA97" s="23"/>
      <c r="AB97" s="23"/>
      <c r="AC97" s="23"/>
      <c r="AD97" s="38">
        <v>94</v>
      </c>
      <c r="AE97" s="39" t="s">
        <v>1505</v>
      </c>
      <c r="AF97" s="39" t="s">
        <v>1506</v>
      </c>
      <c r="AG97" s="121" t="s">
        <v>1532</v>
      </c>
      <c r="AH97" s="54" t="s">
        <v>1508</v>
      </c>
      <c r="AI97" s="39">
        <v>101.79</v>
      </c>
      <c r="AJ97" s="122">
        <v>43779</v>
      </c>
      <c r="AK97" s="49"/>
      <c r="AL97" s="50"/>
      <c r="AM97" s="50"/>
      <c r="AN97" s="38" t="s">
        <v>1533</v>
      </c>
      <c r="AO97" s="39" t="str">
        <f t="shared" si="62"/>
        <v>松花江特大桥</v>
      </c>
      <c r="AP97" s="25" t="str">
        <f t="shared" si="63"/>
        <v>引桥桩基</v>
      </c>
      <c r="AQ97" s="47" t="str">
        <f t="shared" si="64"/>
        <v>68-左1</v>
      </c>
      <c r="AR97" s="18" t="str">
        <f t="shared" si="65"/>
        <v>C30水下</v>
      </c>
      <c r="AS97" s="29">
        <f t="shared" si="66"/>
        <v>101.79</v>
      </c>
      <c r="AT97" s="48">
        <f t="shared" si="67"/>
        <v>43779</v>
      </c>
      <c r="AU97" s="54">
        <v>28</v>
      </c>
      <c r="AV97" s="57">
        <f t="shared" si="84"/>
        <v>43807</v>
      </c>
      <c r="AW97" s="61">
        <v>3</v>
      </c>
      <c r="AX97" s="127">
        <v>36.1</v>
      </c>
      <c r="AY97" s="127">
        <v>37.1</v>
      </c>
      <c r="AZ97" s="127">
        <v>37.4</v>
      </c>
      <c r="BA97" s="127"/>
      <c r="BB97" s="127"/>
      <c r="BC97" s="127"/>
      <c r="BD97" s="128">
        <v>215</v>
      </c>
      <c r="BE97" s="128">
        <v>220</v>
      </c>
      <c r="BF97" s="54"/>
      <c r="BG97" s="49"/>
      <c r="BH97" s="23"/>
      <c r="BI97" s="129" t="s">
        <v>1534</v>
      </c>
      <c r="BJ97" s="130">
        <f t="shared" si="52"/>
        <v>43778</v>
      </c>
      <c r="BK97" s="131" t="str">
        <f t="shared" si="68"/>
        <v>C30水下</v>
      </c>
      <c r="BL97" s="132" t="str">
        <f t="shared" si="69"/>
        <v>引桥桩基</v>
      </c>
      <c r="BM97" s="135">
        <f t="shared" si="70"/>
        <v>73.7</v>
      </c>
      <c r="BN97" s="132"/>
      <c r="BO97" s="135"/>
      <c r="BP97" s="135"/>
      <c r="BQ97" s="132"/>
      <c r="BR97" s="135"/>
      <c r="BS97" s="135"/>
      <c r="BT97" s="136"/>
      <c r="BU97" s="132"/>
      <c r="BV97" s="132"/>
      <c r="BW97" s="132"/>
      <c r="BX97" s="137"/>
      <c r="BY97" s="137"/>
      <c r="BZ97" s="132"/>
      <c r="CA97" s="132"/>
      <c r="CB97" s="132"/>
      <c r="CC97" s="136"/>
      <c r="CD97" s="138"/>
      <c r="CE97" s="138"/>
      <c r="CF97" s="136"/>
      <c r="CG97" s="135"/>
      <c r="CH97" s="135"/>
      <c r="CI97" s="139"/>
      <c r="CJ97" s="135"/>
      <c r="CK97" s="135"/>
      <c r="CL97" s="132"/>
      <c r="CM97" s="132"/>
      <c r="CN97" s="132"/>
      <c r="CO97" s="132"/>
      <c r="CP97" s="135"/>
      <c r="CQ97" s="135"/>
      <c r="CR97" s="140"/>
      <c r="CS97" s="144">
        <v>0</v>
      </c>
      <c r="CT97" s="21">
        <f t="shared" si="73"/>
        <v>90.812479</v>
      </c>
      <c r="CU97" s="145"/>
      <c r="CV97" s="23"/>
      <c r="CW97" s="23"/>
      <c r="CX97" s="143"/>
      <c r="CY97" s="143"/>
      <c r="CZ97" s="143"/>
      <c r="DA97" s="143"/>
      <c r="DB97" s="143"/>
      <c r="DC97" s="143"/>
      <c r="DD97" s="143"/>
      <c r="DE97" s="143"/>
      <c r="DF97" s="143"/>
      <c r="DG97" s="143"/>
      <c r="DH97" s="143"/>
      <c r="DI97" s="143"/>
      <c r="DJ97" s="143"/>
      <c r="DK97" s="143"/>
      <c r="DL97" s="143"/>
      <c r="DM97" s="143"/>
      <c r="DN97" s="143"/>
      <c r="DO97" s="143"/>
      <c r="DP97" s="143"/>
      <c r="DQ97" s="143"/>
      <c r="DR97" s="143"/>
    </row>
    <row r="98" customHeight="1" spans="1:122">
      <c r="A98" s="23"/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  <c r="AA98" s="23"/>
      <c r="AB98" s="23"/>
      <c r="AC98" s="23"/>
      <c r="AD98" s="38">
        <v>95</v>
      </c>
      <c r="AE98" s="39" t="s">
        <v>1505</v>
      </c>
      <c r="AF98" s="39" t="s">
        <v>1506</v>
      </c>
      <c r="AG98" s="121" t="s">
        <v>1535</v>
      </c>
      <c r="AH98" s="54" t="s">
        <v>1508</v>
      </c>
      <c r="AI98" s="124">
        <v>73.7</v>
      </c>
      <c r="AJ98" s="122">
        <v>43779</v>
      </c>
      <c r="AK98" s="49"/>
      <c r="AL98" s="50"/>
      <c r="AM98" s="50"/>
      <c r="AN98" s="38" t="s">
        <v>1536</v>
      </c>
      <c r="AO98" s="39" t="str">
        <f t="shared" si="62"/>
        <v>松花江特大桥</v>
      </c>
      <c r="AP98" s="25" t="str">
        <f t="shared" si="63"/>
        <v>引桥桩基</v>
      </c>
      <c r="AQ98" s="47" t="str">
        <f t="shared" si="64"/>
        <v>69-右2</v>
      </c>
      <c r="AR98" s="18" t="str">
        <f t="shared" si="65"/>
        <v>C30水下</v>
      </c>
      <c r="AS98" s="29">
        <f t="shared" si="66"/>
        <v>73.7</v>
      </c>
      <c r="AT98" s="48">
        <f t="shared" si="67"/>
        <v>43779</v>
      </c>
      <c r="AU98" s="54">
        <v>28</v>
      </c>
      <c r="AV98" s="57">
        <f t="shared" si="84"/>
        <v>43807</v>
      </c>
      <c r="AW98" s="61">
        <v>3</v>
      </c>
      <c r="AX98" s="127">
        <v>39.2</v>
      </c>
      <c r="AY98" s="127">
        <v>37.3</v>
      </c>
      <c r="AZ98" s="127">
        <v>41.3</v>
      </c>
      <c r="BA98" s="127"/>
      <c r="BB98" s="127"/>
      <c r="BC98" s="127"/>
      <c r="BD98" s="128">
        <v>220</v>
      </c>
      <c r="BE98" s="128">
        <v>215</v>
      </c>
      <c r="BF98" s="54"/>
      <c r="BG98" s="49"/>
      <c r="BH98" s="23"/>
      <c r="BI98" s="133"/>
      <c r="BJ98" s="134"/>
      <c r="BK98" s="133"/>
      <c r="BL98" s="133"/>
      <c r="BM98" s="133"/>
      <c r="BN98" s="133"/>
      <c r="BO98" s="133"/>
      <c r="BP98" s="133"/>
      <c r="BQ98" s="133"/>
      <c r="BR98" s="133"/>
      <c r="BS98" s="133"/>
      <c r="BT98" s="133"/>
      <c r="BU98" s="133"/>
      <c r="BV98" s="133"/>
      <c r="BW98" s="133"/>
      <c r="BX98" s="133"/>
      <c r="BY98" s="133"/>
      <c r="BZ98" s="133"/>
      <c r="CA98" s="133"/>
      <c r="CB98" s="133"/>
      <c r="CC98" s="133"/>
      <c r="CD98" s="133"/>
      <c r="CE98" s="133"/>
      <c r="CF98" s="133"/>
      <c r="CG98" s="133"/>
      <c r="CH98" s="133"/>
      <c r="CI98" s="133"/>
      <c r="CJ98" s="133"/>
      <c r="CK98" s="133"/>
      <c r="CL98" s="133"/>
      <c r="CM98" s="133"/>
      <c r="CN98" s="133"/>
      <c r="CO98" s="133"/>
      <c r="CP98" s="133"/>
      <c r="CQ98" s="133"/>
      <c r="CR98" s="133"/>
      <c r="CS98" s="133"/>
      <c r="CT98" s="133"/>
      <c r="CU98" s="133"/>
      <c r="CV98" s="23"/>
      <c r="CW98" s="23"/>
      <c r="CX98" s="143"/>
      <c r="CY98" s="143"/>
      <c r="CZ98" s="143"/>
      <c r="DA98" s="143"/>
      <c r="DB98" s="143"/>
      <c r="DC98" s="143"/>
      <c r="DD98" s="143"/>
      <c r="DE98" s="143"/>
      <c r="DF98" s="143"/>
      <c r="DG98" s="143"/>
      <c r="DH98" s="143"/>
      <c r="DI98" s="143"/>
      <c r="DJ98" s="143"/>
      <c r="DK98" s="143"/>
      <c r="DL98" s="143"/>
      <c r="DM98" s="143"/>
      <c r="DN98" s="143"/>
      <c r="DO98" s="143"/>
      <c r="DP98" s="143"/>
      <c r="DQ98" s="143"/>
      <c r="DR98" s="143"/>
    </row>
    <row r="99" customHeight="1" spans="1:122">
      <c r="A99" s="23"/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  <c r="AA99" s="23"/>
      <c r="AB99" s="23"/>
      <c r="AC99" s="23"/>
      <c r="AD99" s="38">
        <v>96</v>
      </c>
      <c r="AE99" s="39" t="s">
        <v>1505</v>
      </c>
      <c r="AF99" s="39" t="s">
        <v>1506</v>
      </c>
      <c r="AG99" s="121" t="s">
        <v>1537</v>
      </c>
      <c r="AH99" s="54" t="s">
        <v>1508</v>
      </c>
      <c r="AI99" s="39">
        <v>70.37</v>
      </c>
      <c r="AJ99" s="122">
        <v>43780</v>
      </c>
      <c r="AK99" s="49"/>
      <c r="AL99" s="50"/>
      <c r="AM99" s="50"/>
      <c r="AN99" s="38" t="s">
        <v>1538</v>
      </c>
      <c r="AO99" s="39" t="str">
        <f t="shared" si="62"/>
        <v>松花江特大桥</v>
      </c>
      <c r="AP99" s="25" t="str">
        <f t="shared" si="63"/>
        <v>引桥桩基</v>
      </c>
      <c r="AQ99" s="47" t="str">
        <f t="shared" si="64"/>
        <v>69-左5</v>
      </c>
      <c r="AR99" s="18" t="str">
        <f t="shared" si="65"/>
        <v>C30水下</v>
      </c>
      <c r="AS99" s="29">
        <f t="shared" si="66"/>
        <v>70.37</v>
      </c>
      <c r="AT99" s="48">
        <f t="shared" si="67"/>
        <v>43780</v>
      </c>
      <c r="AU99" s="54">
        <v>28</v>
      </c>
      <c r="AV99" s="57">
        <f t="shared" si="84"/>
        <v>43808</v>
      </c>
      <c r="AW99" s="61">
        <v>3</v>
      </c>
      <c r="AX99" s="127">
        <v>38.2</v>
      </c>
      <c r="AY99" s="127">
        <v>37.8</v>
      </c>
      <c r="AZ99" s="127">
        <v>37.3</v>
      </c>
      <c r="BA99" s="127"/>
      <c r="BB99" s="127"/>
      <c r="BC99" s="127"/>
      <c r="BD99" s="128">
        <v>210</v>
      </c>
      <c r="BE99" s="128">
        <v>220</v>
      </c>
      <c r="BF99" s="54"/>
      <c r="BG99" s="49"/>
      <c r="BH99" s="23"/>
      <c r="BI99" s="133"/>
      <c r="BJ99" s="134"/>
      <c r="BK99" s="133"/>
      <c r="BL99" s="133"/>
      <c r="BM99" s="133"/>
      <c r="BN99" s="133"/>
      <c r="BO99" s="133"/>
      <c r="BP99" s="133"/>
      <c r="BQ99" s="133"/>
      <c r="BR99" s="133"/>
      <c r="BS99" s="133"/>
      <c r="BT99" s="133"/>
      <c r="BU99" s="133"/>
      <c r="BV99" s="133"/>
      <c r="BW99" s="133"/>
      <c r="BX99" s="133"/>
      <c r="BY99" s="133"/>
      <c r="BZ99" s="133"/>
      <c r="CA99" s="133"/>
      <c r="CB99" s="133"/>
      <c r="CC99" s="133"/>
      <c r="CD99" s="133"/>
      <c r="CE99" s="133"/>
      <c r="CF99" s="133"/>
      <c r="CG99" s="133"/>
      <c r="CH99" s="133"/>
      <c r="CI99" s="133"/>
      <c r="CJ99" s="133"/>
      <c r="CK99" s="133"/>
      <c r="CL99" s="133"/>
      <c r="CM99" s="133"/>
      <c r="CN99" s="133"/>
      <c r="CO99" s="133"/>
      <c r="CP99" s="133"/>
      <c r="CQ99" s="133"/>
      <c r="CR99" s="133"/>
      <c r="CS99" s="133"/>
      <c r="CT99" s="133"/>
      <c r="CU99" s="133"/>
      <c r="CV99" s="23"/>
      <c r="CW99" s="23"/>
      <c r="CX99" s="143"/>
      <c r="CY99" s="143"/>
      <c r="CZ99" s="143"/>
      <c r="DA99" s="143"/>
      <c r="DB99" s="143"/>
      <c r="DC99" s="143"/>
      <c r="DD99" s="143"/>
      <c r="DE99" s="143"/>
      <c r="DF99" s="143"/>
      <c r="DG99" s="143"/>
      <c r="DH99" s="143"/>
      <c r="DI99" s="143"/>
      <c r="DJ99" s="143"/>
      <c r="DK99" s="143"/>
      <c r="DL99" s="143"/>
      <c r="DM99" s="143"/>
      <c r="DN99" s="143"/>
      <c r="DO99" s="143"/>
      <c r="DP99" s="143"/>
      <c r="DQ99" s="143"/>
      <c r="DR99" s="143"/>
    </row>
    <row r="100" customHeight="1" spans="1:122">
      <c r="A100" s="23"/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  <c r="AA100" s="23"/>
      <c r="AB100" s="23"/>
      <c r="AC100" s="23"/>
      <c r="AD100" s="38">
        <v>97</v>
      </c>
      <c r="AE100" s="39" t="s">
        <v>1505</v>
      </c>
      <c r="AF100" s="39" t="s">
        <v>1506</v>
      </c>
      <c r="AG100" s="121" t="s">
        <v>1539</v>
      </c>
      <c r="AH100" s="54" t="s">
        <v>1508</v>
      </c>
      <c r="AI100" s="124">
        <v>74.37</v>
      </c>
      <c r="AJ100" s="122">
        <v>43780</v>
      </c>
      <c r="AK100" s="49"/>
      <c r="AL100" s="50"/>
      <c r="AM100" s="50"/>
      <c r="AN100" s="38" t="s">
        <v>1540</v>
      </c>
      <c r="AO100" s="39" t="str">
        <f t="shared" si="62"/>
        <v>松花江特大桥</v>
      </c>
      <c r="AP100" s="25" t="str">
        <f t="shared" si="63"/>
        <v>引桥桩基</v>
      </c>
      <c r="AQ100" s="47" t="str">
        <f t="shared" si="64"/>
        <v>69-右6</v>
      </c>
      <c r="AR100" s="18" t="str">
        <f t="shared" si="65"/>
        <v>C30水下</v>
      </c>
      <c r="AS100" s="29">
        <f t="shared" si="66"/>
        <v>74.37</v>
      </c>
      <c r="AT100" s="48">
        <f t="shared" si="67"/>
        <v>43780</v>
      </c>
      <c r="AU100" s="54">
        <v>28</v>
      </c>
      <c r="AV100" s="57">
        <f t="shared" si="84"/>
        <v>43808</v>
      </c>
      <c r="AW100" s="61">
        <v>3</v>
      </c>
      <c r="AX100" s="127">
        <v>41.5</v>
      </c>
      <c r="AY100" s="127">
        <v>39.8</v>
      </c>
      <c r="AZ100" s="127">
        <v>37.4</v>
      </c>
      <c r="BA100" s="127"/>
      <c r="BB100" s="127"/>
      <c r="BC100" s="127"/>
      <c r="BD100" s="128">
        <v>219</v>
      </c>
      <c r="BE100" s="128">
        <v>220</v>
      </c>
      <c r="BF100" s="54"/>
      <c r="BG100" s="49"/>
      <c r="BH100" s="23"/>
      <c r="BI100" s="133"/>
      <c r="BJ100" s="134"/>
      <c r="BK100" s="133"/>
      <c r="BL100" s="133"/>
      <c r="BM100" s="133"/>
      <c r="BN100" s="133"/>
      <c r="BO100" s="133"/>
      <c r="BP100" s="133"/>
      <c r="BQ100" s="133"/>
      <c r="BR100" s="133"/>
      <c r="BS100" s="133"/>
      <c r="BT100" s="133"/>
      <c r="BU100" s="133"/>
      <c r="BV100" s="133"/>
      <c r="BW100" s="133"/>
      <c r="BX100" s="133"/>
      <c r="BY100" s="133"/>
      <c r="BZ100" s="133"/>
      <c r="CA100" s="133"/>
      <c r="CB100" s="133"/>
      <c r="CC100" s="133"/>
      <c r="CD100" s="133"/>
      <c r="CE100" s="133"/>
      <c r="CF100" s="133"/>
      <c r="CG100" s="133"/>
      <c r="CH100" s="133"/>
      <c r="CI100" s="133"/>
      <c r="CJ100" s="133"/>
      <c r="CK100" s="133"/>
      <c r="CL100" s="133"/>
      <c r="CM100" s="133"/>
      <c r="CN100" s="133"/>
      <c r="CO100" s="133"/>
      <c r="CP100" s="133"/>
      <c r="CQ100" s="133"/>
      <c r="CR100" s="133"/>
      <c r="CS100" s="133"/>
      <c r="CT100" s="133"/>
      <c r="CU100" s="133"/>
      <c r="CV100" s="23"/>
      <c r="CW100" s="23"/>
      <c r="CX100" s="143"/>
      <c r="CY100" s="143"/>
      <c r="CZ100" s="143"/>
      <c r="DA100" s="143"/>
      <c r="DB100" s="143"/>
      <c r="DC100" s="143"/>
      <c r="DD100" s="143"/>
      <c r="DE100" s="143"/>
      <c r="DF100" s="143"/>
      <c r="DG100" s="143"/>
      <c r="DH100" s="143"/>
      <c r="DI100" s="143"/>
      <c r="DJ100" s="143"/>
      <c r="DK100" s="143"/>
      <c r="DL100" s="143"/>
      <c r="DM100" s="143"/>
      <c r="DN100" s="143"/>
      <c r="DO100" s="143"/>
      <c r="DP100" s="143"/>
      <c r="DQ100" s="143"/>
      <c r="DR100" s="143"/>
    </row>
    <row r="101" customHeight="1" spans="1:122">
      <c r="A101" s="23"/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  <c r="AA101" s="23"/>
      <c r="AB101" s="23"/>
      <c r="AC101" s="23"/>
      <c r="AD101" s="38">
        <v>98</v>
      </c>
      <c r="AE101" s="39" t="s">
        <v>1505</v>
      </c>
      <c r="AF101" s="39" t="s">
        <v>1506</v>
      </c>
      <c r="AG101" s="121" t="s">
        <v>1541</v>
      </c>
      <c r="AH101" s="54" t="s">
        <v>1508</v>
      </c>
      <c r="AI101" s="39">
        <v>70.37</v>
      </c>
      <c r="AJ101" s="122">
        <v>43781</v>
      </c>
      <c r="AK101" s="49"/>
      <c r="AL101" s="50"/>
      <c r="AM101" s="50"/>
      <c r="AN101" s="38" t="s">
        <v>1542</v>
      </c>
      <c r="AO101" s="39" t="str">
        <f t="shared" si="62"/>
        <v>松花江特大桥</v>
      </c>
      <c r="AP101" s="25" t="str">
        <f t="shared" si="63"/>
        <v>引桥桩基</v>
      </c>
      <c r="AQ101" s="47" t="str">
        <f t="shared" si="64"/>
        <v>69-左2</v>
      </c>
      <c r="AR101" s="18" t="str">
        <f t="shared" si="65"/>
        <v>C30水下</v>
      </c>
      <c r="AS101" s="29">
        <f t="shared" si="66"/>
        <v>70.37</v>
      </c>
      <c r="AT101" s="48">
        <f t="shared" si="67"/>
        <v>43781</v>
      </c>
      <c r="AU101" s="54">
        <v>28</v>
      </c>
      <c r="AV101" s="57">
        <f t="shared" si="84"/>
        <v>43809</v>
      </c>
      <c r="AW101" s="61">
        <v>3</v>
      </c>
      <c r="AX101" s="127">
        <v>36.6</v>
      </c>
      <c r="AY101" s="127">
        <v>35.1</v>
      </c>
      <c r="AZ101" s="127">
        <v>37.8</v>
      </c>
      <c r="BA101" s="127"/>
      <c r="BB101" s="127"/>
      <c r="BC101" s="127"/>
      <c r="BD101" s="128">
        <v>220</v>
      </c>
      <c r="BE101" s="128">
        <v>215</v>
      </c>
      <c r="BF101" s="54"/>
      <c r="BG101" s="49"/>
      <c r="BH101" s="23"/>
      <c r="BI101" s="133"/>
      <c r="BJ101" s="134"/>
      <c r="BK101" s="133"/>
      <c r="BL101" s="133"/>
      <c r="BM101" s="133"/>
      <c r="BN101" s="133"/>
      <c r="BO101" s="133"/>
      <c r="BP101" s="133"/>
      <c r="BQ101" s="133"/>
      <c r="BR101" s="133"/>
      <c r="BS101" s="133"/>
      <c r="BT101" s="133"/>
      <c r="BU101" s="133"/>
      <c r="BV101" s="133"/>
      <c r="BW101" s="133"/>
      <c r="BX101" s="133"/>
      <c r="BY101" s="133"/>
      <c r="BZ101" s="133"/>
      <c r="CA101" s="133"/>
      <c r="CB101" s="133"/>
      <c r="CC101" s="133"/>
      <c r="CD101" s="133"/>
      <c r="CE101" s="133"/>
      <c r="CF101" s="133"/>
      <c r="CG101" s="133"/>
      <c r="CH101" s="133"/>
      <c r="CI101" s="133"/>
      <c r="CJ101" s="133"/>
      <c r="CK101" s="133"/>
      <c r="CL101" s="133"/>
      <c r="CM101" s="133"/>
      <c r="CN101" s="133"/>
      <c r="CO101" s="133"/>
      <c r="CP101" s="133"/>
      <c r="CQ101" s="133"/>
      <c r="CR101" s="133"/>
      <c r="CS101" s="133"/>
      <c r="CT101" s="133"/>
      <c r="CU101" s="133"/>
      <c r="CV101" s="23"/>
      <c r="CW101" s="23"/>
      <c r="CX101" s="143"/>
      <c r="CY101" s="143"/>
      <c r="CZ101" s="143"/>
      <c r="DA101" s="143"/>
      <c r="DB101" s="143"/>
      <c r="DC101" s="143"/>
      <c r="DD101" s="143"/>
      <c r="DE101" s="143"/>
      <c r="DF101" s="143"/>
      <c r="DG101" s="143"/>
      <c r="DH101" s="143"/>
      <c r="DI101" s="143"/>
      <c r="DJ101" s="143"/>
      <c r="DK101" s="143"/>
      <c r="DL101" s="143"/>
      <c r="DM101" s="143"/>
      <c r="DN101" s="143"/>
      <c r="DO101" s="143"/>
      <c r="DP101" s="143"/>
      <c r="DQ101" s="143"/>
      <c r="DR101" s="143"/>
    </row>
    <row r="102" customHeight="1" spans="1:122">
      <c r="A102" s="23"/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  <c r="AA102" s="23"/>
      <c r="AB102" s="23"/>
      <c r="AC102" s="23"/>
      <c r="AD102" s="38">
        <v>99</v>
      </c>
      <c r="AE102" s="39" t="s">
        <v>1505</v>
      </c>
      <c r="AF102" s="39" t="s">
        <v>1506</v>
      </c>
      <c r="AG102" s="121" t="s">
        <v>1543</v>
      </c>
      <c r="AH102" s="54" t="s">
        <v>1508</v>
      </c>
      <c r="AI102" s="124">
        <v>73.7</v>
      </c>
      <c r="AJ102" s="122">
        <v>43781</v>
      </c>
      <c r="AK102" s="49"/>
      <c r="AL102" s="50"/>
      <c r="AM102" s="50"/>
      <c r="AN102" s="38" t="s">
        <v>1544</v>
      </c>
      <c r="AO102" s="39" t="str">
        <f t="shared" ref="AO102:AO133" si="85">AE102</f>
        <v>松花江特大桥</v>
      </c>
      <c r="AP102" s="25" t="str">
        <f t="shared" ref="AP102:AP133" si="86">AF102</f>
        <v>引桥桩基</v>
      </c>
      <c r="AQ102" s="47" t="str">
        <f t="shared" ref="AQ102:AQ133" si="87">AG102</f>
        <v>69-右3</v>
      </c>
      <c r="AR102" s="18" t="str">
        <f t="shared" ref="AR102:AR133" si="88">AH102</f>
        <v>C30水下</v>
      </c>
      <c r="AS102" s="29">
        <f t="shared" ref="AS102:AS133" si="89">AI102</f>
        <v>73.7</v>
      </c>
      <c r="AT102" s="48">
        <f t="shared" ref="AT102:AT133" si="90">AJ102</f>
        <v>43781</v>
      </c>
      <c r="AU102" s="54">
        <v>28</v>
      </c>
      <c r="AV102" s="57">
        <f t="shared" si="84"/>
        <v>43809</v>
      </c>
      <c r="AW102" s="61">
        <v>3</v>
      </c>
      <c r="AX102" s="127">
        <v>39.7</v>
      </c>
      <c r="AY102" s="127">
        <v>38.8</v>
      </c>
      <c r="AZ102" s="127">
        <v>40.2</v>
      </c>
      <c r="BA102" s="127"/>
      <c r="BB102" s="127"/>
      <c r="BC102" s="127"/>
      <c r="BD102" s="128">
        <v>225</v>
      </c>
      <c r="BE102" s="128">
        <v>210</v>
      </c>
      <c r="BF102" s="54"/>
      <c r="BG102" s="49"/>
      <c r="BH102" s="23"/>
      <c r="BI102" s="133"/>
      <c r="BJ102" s="134"/>
      <c r="BK102" s="133"/>
      <c r="BL102" s="133"/>
      <c r="BM102" s="133"/>
      <c r="BN102" s="133"/>
      <c r="BO102" s="133"/>
      <c r="BP102" s="133"/>
      <c r="BQ102" s="133"/>
      <c r="BR102" s="133"/>
      <c r="BS102" s="133"/>
      <c r="BT102" s="133"/>
      <c r="BU102" s="133"/>
      <c r="BV102" s="133"/>
      <c r="BW102" s="133"/>
      <c r="BX102" s="133"/>
      <c r="BY102" s="133"/>
      <c r="BZ102" s="133"/>
      <c r="CA102" s="133"/>
      <c r="CB102" s="133"/>
      <c r="CC102" s="133"/>
      <c r="CD102" s="133"/>
      <c r="CE102" s="133"/>
      <c r="CF102" s="133"/>
      <c r="CG102" s="133"/>
      <c r="CH102" s="133"/>
      <c r="CI102" s="133"/>
      <c r="CJ102" s="133"/>
      <c r="CK102" s="133"/>
      <c r="CL102" s="133"/>
      <c r="CM102" s="133"/>
      <c r="CN102" s="133"/>
      <c r="CO102" s="133"/>
      <c r="CP102" s="133"/>
      <c r="CQ102" s="133"/>
      <c r="CR102" s="133"/>
      <c r="CS102" s="133"/>
      <c r="CT102" s="133"/>
      <c r="CU102" s="133"/>
      <c r="CV102" s="23"/>
      <c r="CW102" s="23"/>
      <c r="CX102" s="143"/>
      <c r="CY102" s="143"/>
      <c r="CZ102" s="143"/>
      <c r="DA102" s="143"/>
      <c r="DB102" s="143"/>
      <c r="DC102" s="143"/>
      <c r="DD102" s="143"/>
      <c r="DE102" s="143"/>
      <c r="DF102" s="143"/>
      <c r="DG102" s="143"/>
      <c r="DH102" s="143"/>
      <c r="DI102" s="143"/>
      <c r="DJ102" s="143"/>
      <c r="DK102" s="143"/>
      <c r="DL102" s="143"/>
      <c r="DM102" s="143"/>
      <c r="DN102" s="143"/>
      <c r="DO102" s="143"/>
      <c r="DP102" s="143"/>
      <c r="DQ102" s="143"/>
      <c r="DR102" s="143"/>
    </row>
    <row r="103" customHeight="1" spans="1:122">
      <c r="A103" s="23"/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  <c r="AA103" s="23"/>
      <c r="AB103" s="23"/>
      <c r="AC103" s="23"/>
      <c r="AD103" s="38">
        <v>100</v>
      </c>
      <c r="AE103" s="39" t="s">
        <v>1505</v>
      </c>
      <c r="AF103" s="39" t="s">
        <v>1506</v>
      </c>
      <c r="AG103" s="121" t="s">
        <v>1545</v>
      </c>
      <c r="AH103" s="54" t="s">
        <v>1508</v>
      </c>
      <c r="AI103" s="39">
        <v>94.15</v>
      </c>
      <c r="AJ103" s="122">
        <v>43781</v>
      </c>
      <c r="AK103" s="49"/>
      <c r="AL103" s="50"/>
      <c r="AM103" s="50"/>
      <c r="AN103" s="38" t="s">
        <v>1546</v>
      </c>
      <c r="AO103" s="39" t="str">
        <f t="shared" si="85"/>
        <v>松花江特大桥</v>
      </c>
      <c r="AP103" s="25" t="str">
        <f t="shared" si="86"/>
        <v>引桥桩基</v>
      </c>
      <c r="AQ103" s="47" t="str">
        <f t="shared" si="87"/>
        <v>60-右2</v>
      </c>
      <c r="AR103" s="18" t="str">
        <f t="shared" si="88"/>
        <v>C30水下</v>
      </c>
      <c r="AS103" s="29">
        <f t="shared" si="89"/>
        <v>94.15</v>
      </c>
      <c r="AT103" s="48">
        <f t="shared" si="90"/>
        <v>43781</v>
      </c>
      <c r="AU103" s="54">
        <v>28</v>
      </c>
      <c r="AV103" s="57">
        <f t="shared" si="84"/>
        <v>43809</v>
      </c>
      <c r="AW103" s="61">
        <v>3</v>
      </c>
      <c r="AX103" s="127">
        <v>37.8</v>
      </c>
      <c r="AY103" s="127">
        <v>37.4</v>
      </c>
      <c r="AZ103" s="127">
        <v>39.2</v>
      </c>
      <c r="BA103" s="127"/>
      <c r="BB103" s="127"/>
      <c r="BC103" s="127"/>
      <c r="BD103" s="128">
        <v>210</v>
      </c>
      <c r="BE103" s="128">
        <v>220</v>
      </c>
      <c r="BF103" s="54"/>
      <c r="BG103" s="49"/>
      <c r="BH103" s="23"/>
      <c r="BI103" s="133"/>
      <c r="BJ103" s="134"/>
      <c r="BK103" s="133"/>
      <c r="BL103" s="133"/>
      <c r="BM103" s="133"/>
      <c r="BN103" s="133"/>
      <c r="BO103" s="133"/>
      <c r="BP103" s="133"/>
      <c r="BQ103" s="133"/>
      <c r="BR103" s="133"/>
      <c r="BS103" s="133"/>
      <c r="BT103" s="133"/>
      <c r="BU103" s="133"/>
      <c r="BV103" s="133"/>
      <c r="BW103" s="133"/>
      <c r="BX103" s="133"/>
      <c r="BY103" s="133"/>
      <c r="BZ103" s="133"/>
      <c r="CA103" s="133"/>
      <c r="CB103" s="133"/>
      <c r="CC103" s="133"/>
      <c r="CD103" s="133"/>
      <c r="CE103" s="133"/>
      <c r="CF103" s="133"/>
      <c r="CG103" s="133"/>
      <c r="CH103" s="133"/>
      <c r="CI103" s="133"/>
      <c r="CJ103" s="133"/>
      <c r="CK103" s="133"/>
      <c r="CL103" s="133"/>
      <c r="CM103" s="133"/>
      <c r="CN103" s="133"/>
      <c r="CO103" s="133"/>
      <c r="CP103" s="133"/>
      <c r="CQ103" s="133"/>
      <c r="CR103" s="133"/>
      <c r="CS103" s="133"/>
      <c r="CT103" s="133"/>
      <c r="CU103" s="133"/>
      <c r="CV103" s="23"/>
      <c r="CW103" s="23"/>
      <c r="CX103" s="143"/>
      <c r="CY103" s="143"/>
      <c r="CZ103" s="143"/>
      <c r="DA103" s="143"/>
      <c r="DB103" s="143"/>
      <c r="DC103" s="143"/>
      <c r="DD103" s="143"/>
      <c r="DE103" s="143"/>
      <c r="DF103" s="143"/>
      <c r="DG103" s="143"/>
      <c r="DH103" s="143"/>
      <c r="DI103" s="143"/>
      <c r="DJ103" s="143"/>
      <c r="DK103" s="143"/>
      <c r="DL103" s="143"/>
      <c r="DM103" s="143"/>
      <c r="DN103" s="143"/>
      <c r="DO103" s="143"/>
      <c r="DP103" s="143"/>
      <c r="DQ103" s="143"/>
      <c r="DR103" s="143"/>
    </row>
    <row r="104" customHeight="1" spans="1:122">
      <c r="A104" s="23"/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  <c r="AA104" s="23"/>
      <c r="AB104" s="23"/>
      <c r="AC104" s="23"/>
      <c r="AD104" s="38">
        <v>101</v>
      </c>
      <c r="AE104" s="39" t="s">
        <v>1505</v>
      </c>
      <c r="AF104" s="39" t="s">
        <v>1506</v>
      </c>
      <c r="AG104" s="121" t="s">
        <v>1547</v>
      </c>
      <c r="AH104" s="54" t="s">
        <v>1508</v>
      </c>
      <c r="AI104" s="39">
        <v>94.15</v>
      </c>
      <c r="AJ104" s="122">
        <v>43782</v>
      </c>
      <c r="AK104" s="49"/>
      <c r="AL104" s="50"/>
      <c r="AM104" s="50"/>
      <c r="AN104" s="38" t="s">
        <v>1548</v>
      </c>
      <c r="AO104" s="39" t="str">
        <f t="shared" si="85"/>
        <v>松花江特大桥</v>
      </c>
      <c r="AP104" s="25" t="str">
        <f t="shared" si="86"/>
        <v>引桥桩基</v>
      </c>
      <c r="AQ104" s="47" t="str">
        <f t="shared" si="87"/>
        <v>60-右1</v>
      </c>
      <c r="AR104" s="18" t="str">
        <f t="shared" si="88"/>
        <v>C30水下</v>
      </c>
      <c r="AS104" s="29">
        <f t="shared" si="89"/>
        <v>94.15</v>
      </c>
      <c r="AT104" s="48">
        <f t="shared" si="90"/>
        <v>43782</v>
      </c>
      <c r="AU104" s="54">
        <v>28</v>
      </c>
      <c r="AV104" s="57">
        <f t="shared" si="84"/>
        <v>43810</v>
      </c>
      <c r="AW104" s="61">
        <v>3</v>
      </c>
      <c r="AX104" s="127">
        <v>37.1</v>
      </c>
      <c r="AY104" s="127">
        <v>36.9</v>
      </c>
      <c r="AZ104" s="127">
        <v>37.9</v>
      </c>
      <c r="BA104" s="127"/>
      <c r="BB104" s="127"/>
      <c r="BC104" s="127"/>
      <c r="BD104" s="128">
        <v>215</v>
      </c>
      <c r="BE104" s="128">
        <v>220</v>
      </c>
      <c r="BF104" s="54"/>
      <c r="BG104" s="49"/>
      <c r="BH104" s="23"/>
      <c r="BI104" s="133"/>
      <c r="BJ104" s="134"/>
      <c r="BK104" s="133"/>
      <c r="BL104" s="133"/>
      <c r="BM104" s="133"/>
      <c r="BN104" s="133"/>
      <c r="BO104" s="133"/>
      <c r="BP104" s="133"/>
      <c r="BQ104" s="133"/>
      <c r="BR104" s="133"/>
      <c r="BS104" s="133"/>
      <c r="BT104" s="133"/>
      <c r="BU104" s="133"/>
      <c r="BV104" s="133"/>
      <c r="BW104" s="133"/>
      <c r="BX104" s="133"/>
      <c r="BY104" s="133"/>
      <c r="BZ104" s="133"/>
      <c r="CA104" s="133"/>
      <c r="CB104" s="133"/>
      <c r="CC104" s="133"/>
      <c r="CD104" s="133"/>
      <c r="CE104" s="133"/>
      <c r="CF104" s="133"/>
      <c r="CG104" s="133"/>
      <c r="CH104" s="133"/>
      <c r="CI104" s="133"/>
      <c r="CJ104" s="133"/>
      <c r="CK104" s="133"/>
      <c r="CL104" s="133"/>
      <c r="CM104" s="133"/>
      <c r="CN104" s="133"/>
      <c r="CO104" s="133"/>
      <c r="CP104" s="133"/>
      <c r="CQ104" s="133"/>
      <c r="CR104" s="133"/>
      <c r="CS104" s="133"/>
      <c r="CT104" s="133"/>
      <c r="CU104" s="133"/>
      <c r="CV104" s="23"/>
      <c r="CW104" s="23"/>
      <c r="CX104" s="143"/>
      <c r="CY104" s="143"/>
      <c r="CZ104" s="143"/>
      <c r="DA104" s="143"/>
      <c r="DB104" s="143"/>
      <c r="DC104" s="143"/>
      <c r="DD104" s="143"/>
      <c r="DE104" s="143"/>
      <c r="DF104" s="143"/>
      <c r="DG104" s="143"/>
      <c r="DH104" s="143"/>
      <c r="DI104" s="143"/>
      <c r="DJ104" s="143"/>
      <c r="DK104" s="143"/>
      <c r="DL104" s="143"/>
      <c r="DM104" s="143"/>
      <c r="DN104" s="143"/>
      <c r="DO104" s="143"/>
      <c r="DP104" s="143"/>
      <c r="DQ104" s="143"/>
      <c r="DR104" s="143"/>
    </row>
    <row r="105" customHeight="1" spans="1:122">
      <c r="A105" s="23"/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  <c r="AA105" s="23"/>
      <c r="AB105" s="23"/>
      <c r="AC105" s="23"/>
      <c r="AD105" s="38">
        <v>102</v>
      </c>
      <c r="AE105" s="39" t="s">
        <v>1505</v>
      </c>
      <c r="AF105" s="39" t="s">
        <v>1506</v>
      </c>
      <c r="AG105" s="121" t="s">
        <v>1549</v>
      </c>
      <c r="AH105" s="54" t="s">
        <v>1508</v>
      </c>
      <c r="AI105" s="123">
        <v>70.37</v>
      </c>
      <c r="AJ105" s="122">
        <v>43783</v>
      </c>
      <c r="AK105" s="49"/>
      <c r="AL105" s="50"/>
      <c r="AM105" s="50"/>
      <c r="AN105" s="38" t="s">
        <v>1550</v>
      </c>
      <c r="AO105" s="39" t="str">
        <f t="shared" si="85"/>
        <v>松花江特大桥</v>
      </c>
      <c r="AP105" s="25" t="str">
        <f t="shared" si="86"/>
        <v>引桥桩基</v>
      </c>
      <c r="AQ105" s="47" t="str">
        <f t="shared" si="87"/>
        <v>69-左6</v>
      </c>
      <c r="AR105" s="18" t="str">
        <f t="shared" si="88"/>
        <v>C30水下</v>
      </c>
      <c r="AS105" s="29">
        <f t="shared" si="89"/>
        <v>70.37</v>
      </c>
      <c r="AT105" s="48">
        <f t="shared" si="90"/>
        <v>43783</v>
      </c>
      <c r="AU105" s="54">
        <v>28</v>
      </c>
      <c r="AV105" s="57">
        <f t="shared" si="84"/>
        <v>43811</v>
      </c>
      <c r="AW105" s="61">
        <v>3</v>
      </c>
      <c r="AX105" s="127">
        <v>37</v>
      </c>
      <c r="AY105" s="127">
        <v>35.6</v>
      </c>
      <c r="AZ105" s="127">
        <v>36.6</v>
      </c>
      <c r="BA105" s="127"/>
      <c r="BB105" s="127"/>
      <c r="BC105" s="127"/>
      <c r="BD105" s="128">
        <v>220</v>
      </c>
      <c r="BE105" s="128">
        <v>215</v>
      </c>
      <c r="BF105" s="54"/>
      <c r="BG105" s="49"/>
      <c r="BH105" s="23"/>
      <c r="BI105" s="133"/>
      <c r="BJ105" s="134"/>
      <c r="BK105" s="133"/>
      <c r="BL105" s="133"/>
      <c r="BM105" s="133"/>
      <c r="BN105" s="133"/>
      <c r="BO105" s="133"/>
      <c r="BP105" s="133"/>
      <c r="BQ105" s="133"/>
      <c r="BR105" s="133"/>
      <c r="BS105" s="133"/>
      <c r="BT105" s="133"/>
      <c r="BU105" s="133"/>
      <c r="BV105" s="133"/>
      <c r="BW105" s="133"/>
      <c r="BX105" s="133"/>
      <c r="BY105" s="133"/>
      <c r="BZ105" s="133"/>
      <c r="CA105" s="133"/>
      <c r="CB105" s="133"/>
      <c r="CC105" s="133"/>
      <c r="CD105" s="133"/>
      <c r="CE105" s="133"/>
      <c r="CF105" s="133"/>
      <c r="CG105" s="133"/>
      <c r="CH105" s="133"/>
      <c r="CI105" s="133"/>
      <c r="CJ105" s="133"/>
      <c r="CK105" s="133"/>
      <c r="CL105" s="133"/>
      <c r="CM105" s="133"/>
      <c r="CN105" s="133"/>
      <c r="CO105" s="133"/>
      <c r="CP105" s="133"/>
      <c r="CQ105" s="133"/>
      <c r="CR105" s="133"/>
      <c r="CS105" s="133"/>
      <c r="CT105" s="133"/>
      <c r="CU105" s="133"/>
      <c r="CV105" s="23"/>
      <c r="CW105" s="23"/>
      <c r="CX105" s="143"/>
      <c r="CY105" s="143"/>
      <c r="CZ105" s="143"/>
      <c r="DA105" s="143"/>
      <c r="DB105" s="143"/>
      <c r="DC105" s="143"/>
      <c r="DD105" s="143"/>
      <c r="DE105" s="143"/>
      <c r="DF105" s="143"/>
      <c r="DG105" s="143"/>
      <c r="DH105" s="143"/>
      <c r="DI105" s="143"/>
      <c r="DJ105" s="143"/>
      <c r="DK105" s="143"/>
      <c r="DL105" s="143"/>
      <c r="DM105" s="143"/>
      <c r="DN105" s="143"/>
      <c r="DO105" s="143"/>
      <c r="DP105" s="143"/>
      <c r="DQ105" s="143"/>
      <c r="DR105" s="143"/>
    </row>
    <row r="106" customHeight="1" spans="1:122">
      <c r="A106" s="23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  <c r="AA106" s="23"/>
      <c r="AB106" s="23"/>
      <c r="AC106" s="23"/>
      <c r="AD106" s="38">
        <v>103</v>
      </c>
      <c r="AE106" s="39" t="s">
        <v>1505</v>
      </c>
      <c r="AF106" s="39" t="s">
        <v>1551</v>
      </c>
      <c r="AG106" s="121" t="s">
        <v>1552</v>
      </c>
      <c r="AH106" s="54" t="s">
        <v>1508</v>
      </c>
      <c r="AI106" s="39">
        <v>172.8</v>
      </c>
      <c r="AJ106" s="122">
        <v>43783</v>
      </c>
      <c r="AK106" s="49"/>
      <c r="AL106" s="50"/>
      <c r="AM106" s="50"/>
      <c r="AN106" s="38" t="s">
        <v>1553</v>
      </c>
      <c r="AO106" s="39" t="str">
        <f t="shared" si="85"/>
        <v>松花江特大桥</v>
      </c>
      <c r="AP106" s="25" t="str">
        <f t="shared" si="86"/>
        <v>过渡墩桩基</v>
      </c>
      <c r="AQ106" s="47" t="str">
        <f t="shared" si="87"/>
        <v>59-5</v>
      </c>
      <c r="AR106" s="18" t="str">
        <f t="shared" si="88"/>
        <v>C30水下</v>
      </c>
      <c r="AS106" s="29">
        <f t="shared" si="89"/>
        <v>172.8</v>
      </c>
      <c r="AT106" s="48">
        <f t="shared" si="90"/>
        <v>43783</v>
      </c>
      <c r="AU106" s="54">
        <v>28</v>
      </c>
      <c r="AV106" s="57">
        <f t="shared" si="84"/>
        <v>43811</v>
      </c>
      <c r="AW106" s="61">
        <v>3</v>
      </c>
      <c r="AX106" s="127">
        <v>36.2</v>
      </c>
      <c r="AY106" s="127">
        <v>36.8</v>
      </c>
      <c r="AZ106" s="127">
        <v>37.4</v>
      </c>
      <c r="BA106" s="127"/>
      <c r="BB106" s="127"/>
      <c r="BC106" s="127"/>
      <c r="BD106" s="128">
        <v>210</v>
      </c>
      <c r="BE106" s="128">
        <v>215</v>
      </c>
      <c r="BF106" s="54"/>
      <c r="BG106" s="49"/>
      <c r="BH106" s="23"/>
      <c r="BI106" s="133"/>
      <c r="BJ106" s="134"/>
      <c r="BK106" s="133"/>
      <c r="BL106" s="133"/>
      <c r="BM106" s="133"/>
      <c r="BN106" s="133"/>
      <c r="BO106" s="133"/>
      <c r="BP106" s="133"/>
      <c r="BQ106" s="133"/>
      <c r="BR106" s="133"/>
      <c r="BS106" s="133"/>
      <c r="BT106" s="133"/>
      <c r="BU106" s="133"/>
      <c r="BV106" s="133"/>
      <c r="BW106" s="133"/>
      <c r="BX106" s="133"/>
      <c r="BY106" s="133"/>
      <c r="BZ106" s="133"/>
      <c r="CA106" s="133"/>
      <c r="CB106" s="133"/>
      <c r="CC106" s="133"/>
      <c r="CD106" s="133"/>
      <c r="CE106" s="133"/>
      <c r="CF106" s="133"/>
      <c r="CG106" s="133"/>
      <c r="CH106" s="133"/>
      <c r="CI106" s="133"/>
      <c r="CJ106" s="133"/>
      <c r="CK106" s="133"/>
      <c r="CL106" s="133"/>
      <c r="CM106" s="133"/>
      <c r="CN106" s="133"/>
      <c r="CO106" s="133"/>
      <c r="CP106" s="133"/>
      <c r="CQ106" s="133"/>
      <c r="CR106" s="133"/>
      <c r="CS106" s="133"/>
      <c r="CT106" s="133"/>
      <c r="CU106" s="133"/>
      <c r="CV106" s="23"/>
      <c r="CW106" s="23"/>
      <c r="CX106" s="143"/>
      <c r="CY106" s="143"/>
      <c r="CZ106" s="143"/>
      <c r="DA106" s="143"/>
      <c r="DB106" s="143"/>
      <c r="DC106" s="143"/>
      <c r="DD106" s="143"/>
      <c r="DE106" s="143"/>
      <c r="DF106" s="143"/>
      <c r="DG106" s="143"/>
      <c r="DH106" s="143"/>
      <c r="DI106" s="143"/>
      <c r="DJ106" s="143"/>
      <c r="DK106" s="143"/>
      <c r="DL106" s="143"/>
      <c r="DM106" s="143"/>
      <c r="DN106" s="143"/>
      <c r="DO106" s="143"/>
      <c r="DP106" s="143"/>
      <c r="DQ106" s="143"/>
      <c r="DR106" s="143"/>
    </row>
    <row r="107" customHeight="1" spans="1:122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  <c r="AA107" s="23"/>
      <c r="AB107" s="23"/>
      <c r="AC107" s="23"/>
      <c r="AD107" s="38">
        <v>104</v>
      </c>
      <c r="AE107" s="39" t="s">
        <v>1505</v>
      </c>
      <c r="AF107" s="39" t="s">
        <v>1506</v>
      </c>
      <c r="AG107" s="121" t="s">
        <v>1554</v>
      </c>
      <c r="AH107" s="54" t="s">
        <v>1508</v>
      </c>
      <c r="AI107" s="123">
        <v>70.37</v>
      </c>
      <c r="AJ107" s="122">
        <v>43784</v>
      </c>
      <c r="AK107" s="49"/>
      <c r="AL107" s="50"/>
      <c r="AM107" s="50"/>
      <c r="AN107" s="38" t="s">
        <v>1555</v>
      </c>
      <c r="AO107" s="39" t="str">
        <f t="shared" si="85"/>
        <v>松花江特大桥</v>
      </c>
      <c r="AP107" s="25" t="str">
        <f t="shared" si="86"/>
        <v>引桥桩基</v>
      </c>
      <c r="AQ107" s="47" t="str">
        <f t="shared" si="87"/>
        <v>69-左3</v>
      </c>
      <c r="AR107" s="18" t="str">
        <f t="shared" si="88"/>
        <v>C30水下</v>
      </c>
      <c r="AS107" s="29">
        <f t="shared" si="89"/>
        <v>70.37</v>
      </c>
      <c r="AT107" s="48">
        <f t="shared" si="90"/>
        <v>43784</v>
      </c>
      <c r="AU107" s="54">
        <v>28</v>
      </c>
      <c r="AV107" s="57">
        <f t="shared" si="84"/>
        <v>43812</v>
      </c>
      <c r="AW107" s="61">
        <v>3</v>
      </c>
      <c r="AX107" s="127">
        <v>37.3</v>
      </c>
      <c r="AY107" s="127">
        <v>38.3</v>
      </c>
      <c r="AZ107" s="127">
        <v>37.1</v>
      </c>
      <c r="BA107" s="127"/>
      <c r="BB107" s="127"/>
      <c r="BC107" s="127"/>
      <c r="BD107" s="128">
        <v>210</v>
      </c>
      <c r="BE107" s="128">
        <v>220</v>
      </c>
      <c r="BF107" s="54"/>
      <c r="BG107" s="49"/>
      <c r="BH107" s="23"/>
      <c r="BI107" s="133"/>
      <c r="BJ107" s="134"/>
      <c r="BK107" s="133"/>
      <c r="BL107" s="133"/>
      <c r="BM107" s="133"/>
      <c r="BN107" s="133"/>
      <c r="BO107" s="133"/>
      <c r="BP107" s="133"/>
      <c r="BQ107" s="133"/>
      <c r="BR107" s="133"/>
      <c r="BS107" s="133"/>
      <c r="BT107" s="133"/>
      <c r="BU107" s="133"/>
      <c r="BV107" s="133"/>
      <c r="BW107" s="133"/>
      <c r="BX107" s="133"/>
      <c r="BY107" s="133"/>
      <c r="BZ107" s="133"/>
      <c r="CA107" s="133"/>
      <c r="CB107" s="133"/>
      <c r="CC107" s="133"/>
      <c r="CD107" s="133"/>
      <c r="CE107" s="133"/>
      <c r="CF107" s="133"/>
      <c r="CG107" s="133"/>
      <c r="CH107" s="133"/>
      <c r="CI107" s="133"/>
      <c r="CJ107" s="133"/>
      <c r="CK107" s="133"/>
      <c r="CL107" s="133"/>
      <c r="CM107" s="133"/>
      <c r="CN107" s="133"/>
      <c r="CO107" s="133"/>
      <c r="CP107" s="133"/>
      <c r="CQ107" s="133"/>
      <c r="CR107" s="133"/>
      <c r="CS107" s="133"/>
      <c r="CT107" s="133"/>
      <c r="CU107" s="133"/>
      <c r="CV107" s="23"/>
      <c r="CW107" s="23"/>
      <c r="CX107" s="143"/>
      <c r="CY107" s="143"/>
      <c r="CZ107" s="143"/>
      <c r="DA107" s="143"/>
      <c r="DB107" s="143"/>
      <c r="DC107" s="143"/>
      <c r="DD107" s="143"/>
      <c r="DE107" s="143"/>
      <c r="DF107" s="143"/>
      <c r="DG107" s="143"/>
      <c r="DH107" s="143"/>
      <c r="DI107" s="143"/>
      <c r="DJ107" s="143"/>
      <c r="DK107" s="143"/>
      <c r="DL107" s="143"/>
      <c r="DM107" s="143"/>
      <c r="DN107" s="143"/>
      <c r="DO107" s="143"/>
      <c r="DP107" s="143"/>
      <c r="DQ107" s="143"/>
      <c r="DR107" s="143"/>
    </row>
    <row r="108" customHeight="1" spans="1:122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  <c r="AA108" s="23"/>
      <c r="AB108" s="23"/>
      <c r="AC108" s="23"/>
      <c r="AD108" s="38">
        <v>105</v>
      </c>
      <c r="AE108" s="39" t="s">
        <v>1505</v>
      </c>
      <c r="AF108" s="39" t="s">
        <v>1556</v>
      </c>
      <c r="AG108" s="121" t="s">
        <v>1557</v>
      </c>
      <c r="AH108" s="54" t="s">
        <v>1508</v>
      </c>
      <c r="AI108" s="39">
        <v>257.6</v>
      </c>
      <c r="AJ108" s="122">
        <v>43784</v>
      </c>
      <c r="AK108" s="49"/>
      <c r="AL108" s="50"/>
      <c r="AM108" s="50"/>
      <c r="AN108" s="38" t="s">
        <v>1558</v>
      </c>
      <c r="AO108" s="39" t="str">
        <f t="shared" si="85"/>
        <v>松花江特大桥</v>
      </c>
      <c r="AP108" s="25" t="str">
        <f t="shared" si="86"/>
        <v>主桥桩基</v>
      </c>
      <c r="AQ108" s="47" t="str">
        <f t="shared" si="87"/>
        <v>58-4</v>
      </c>
      <c r="AR108" s="18" t="str">
        <f t="shared" si="88"/>
        <v>C30水下</v>
      </c>
      <c r="AS108" s="29">
        <f t="shared" si="89"/>
        <v>257.6</v>
      </c>
      <c r="AT108" s="48">
        <f t="shared" si="90"/>
        <v>43784</v>
      </c>
      <c r="AU108" s="54">
        <v>28</v>
      </c>
      <c r="AV108" s="57">
        <f t="shared" si="84"/>
        <v>43812</v>
      </c>
      <c r="AW108" s="61">
        <v>3</v>
      </c>
      <c r="AX108" s="127">
        <v>37.7</v>
      </c>
      <c r="AY108" s="127">
        <v>37.9</v>
      </c>
      <c r="AZ108" s="127">
        <v>39.6</v>
      </c>
      <c r="BA108" s="127"/>
      <c r="BB108" s="127"/>
      <c r="BC108" s="127">
        <v>39.5</v>
      </c>
      <c r="BD108" s="128">
        <v>210</v>
      </c>
      <c r="BE108" s="128">
        <v>215</v>
      </c>
      <c r="BF108" s="54"/>
      <c r="BG108" s="49"/>
      <c r="BH108" s="23"/>
      <c r="BI108" s="133"/>
      <c r="BJ108" s="134"/>
      <c r="BK108" s="133"/>
      <c r="BL108" s="133"/>
      <c r="BM108" s="133"/>
      <c r="BN108" s="133"/>
      <c r="BO108" s="133"/>
      <c r="BP108" s="133"/>
      <c r="BQ108" s="133"/>
      <c r="BR108" s="133"/>
      <c r="BS108" s="133"/>
      <c r="BT108" s="133"/>
      <c r="BU108" s="133"/>
      <c r="BV108" s="133"/>
      <c r="BW108" s="133"/>
      <c r="BX108" s="133"/>
      <c r="BY108" s="133"/>
      <c r="BZ108" s="133"/>
      <c r="CA108" s="133"/>
      <c r="CB108" s="133"/>
      <c r="CC108" s="133"/>
      <c r="CD108" s="133"/>
      <c r="CE108" s="133"/>
      <c r="CF108" s="133"/>
      <c r="CG108" s="133"/>
      <c r="CH108" s="133"/>
      <c r="CI108" s="133"/>
      <c r="CJ108" s="133"/>
      <c r="CK108" s="133"/>
      <c r="CL108" s="133"/>
      <c r="CM108" s="133"/>
      <c r="CN108" s="133"/>
      <c r="CO108" s="133"/>
      <c r="CP108" s="133"/>
      <c r="CQ108" s="133"/>
      <c r="CR108" s="133"/>
      <c r="CS108" s="133"/>
      <c r="CT108" s="133"/>
      <c r="CU108" s="133"/>
      <c r="CV108" s="23"/>
      <c r="CW108" s="23"/>
      <c r="CX108" s="143"/>
      <c r="CY108" s="143"/>
      <c r="CZ108" s="143"/>
      <c r="DA108" s="143"/>
      <c r="DB108" s="143"/>
      <c r="DC108" s="143"/>
      <c r="DD108" s="143"/>
      <c r="DE108" s="143"/>
      <c r="DF108" s="143"/>
      <c r="DG108" s="143"/>
      <c r="DH108" s="143"/>
      <c r="DI108" s="143"/>
      <c r="DJ108" s="143"/>
      <c r="DK108" s="143"/>
      <c r="DL108" s="143"/>
      <c r="DM108" s="143"/>
      <c r="DN108" s="143"/>
      <c r="DO108" s="143"/>
      <c r="DP108" s="143"/>
      <c r="DQ108" s="143"/>
      <c r="DR108" s="143"/>
    </row>
    <row r="109" customHeight="1" spans="1:122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  <c r="AA109" s="23"/>
      <c r="AB109" s="23"/>
      <c r="AC109" s="23"/>
      <c r="AD109" s="38">
        <v>106</v>
      </c>
      <c r="AE109" s="39" t="s">
        <v>1505</v>
      </c>
      <c r="AF109" s="39" t="s">
        <v>1551</v>
      </c>
      <c r="AG109" s="121" t="s">
        <v>1559</v>
      </c>
      <c r="AH109" s="54" t="s">
        <v>1508</v>
      </c>
      <c r="AI109" s="39">
        <v>172.8</v>
      </c>
      <c r="AJ109" s="122">
        <v>43785</v>
      </c>
      <c r="AK109" s="49"/>
      <c r="AL109" s="50"/>
      <c r="AM109" s="50"/>
      <c r="AN109" s="38" t="s">
        <v>1560</v>
      </c>
      <c r="AO109" s="39" t="str">
        <f t="shared" si="85"/>
        <v>松花江特大桥</v>
      </c>
      <c r="AP109" s="25" t="str">
        <f t="shared" si="86"/>
        <v>过渡墩桩基</v>
      </c>
      <c r="AQ109" s="47" t="str">
        <f t="shared" si="87"/>
        <v>59-10</v>
      </c>
      <c r="AR109" s="18" t="str">
        <f t="shared" si="88"/>
        <v>C30水下</v>
      </c>
      <c r="AS109" s="29">
        <f t="shared" si="89"/>
        <v>172.8</v>
      </c>
      <c r="AT109" s="48">
        <f t="shared" si="90"/>
        <v>43785</v>
      </c>
      <c r="AU109" s="54">
        <v>28</v>
      </c>
      <c r="AV109" s="57">
        <f t="shared" si="84"/>
        <v>43813</v>
      </c>
      <c r="AW109" s="61">
        <v>3</v>
      </c>
      <c r="AX109" s="127">
        <v>36.5</v>
      </c>
      <c r="AY109" s="127">
        <v>38.5</v>
      </c>
      <c r="AZ109" s="127">
        <v>38.3</v>
      </c>
      <c r="BA109" s="127"/>
      <c r="BB109" s="127"/>
      <c r="BC109" s="127"/>
      <c r="BD109" s="128">
        <v>195</v>
      </c>
      <c r="BE109" s="128">
        <v>210</v>
      </c>
      <c r="BF109" s="54"/>
      <c r="BG109" s="49"/>
      <c r="BH109" s="23"/>
      <c r="BI109" s="133"/>
      <c r="BJ109" s="134"/>
      <c r="BK109" s="133"/>
      <c r="BL109" s="133"/>
      <c r="BM109" s="133"/>
      <c r="BN109" s="133"/>
      <c r="BO109" s="133"/>
      <c r="BP109" s="133"/>
      <c r="BQ109" s="133"/>
      <c r="BR109" s="133"/>
      <c r="BS109" s="133"/>
      <c r="BT109" s="133"/>
      <c r="BU109" s="133"/>
      <c r="BV109" s="133"/>
      <c r="BW109" s="133"/>
      <c r="BX109" s="133"/>
      <c r="BY109" s="133"/>
      <c r="BZ109" s="133"/>
      <c r="CA109" s="133"/>
      <c r="CB109" s="133"/>
      <c r="CC109" s="133"/>
      <c r="CD109" s="133"/>
      <c r="CE109" s="133"/>
      <c r="CF109" s="133"/>
      <c r="CG109" s="133"/>
      <c r="CH109" s="133"/>
      <c r="CI109" s="133"/>
      <c r="CJ109" s="133"/>
      <c r="CK109" s="133"/>
      <c r="CL109" s="133"/>
      <c r="CM109" s="133"/>
      <c r="CN109" s="133"/>
      <c r="CO109" s="133"/>
      <c r="CP109" s="133"/>
      <c r="CQ109" s="133"/>
      <c r="CR109" s="133"/>
      <c r="CS109" s="133"/>
      <c r="CT109" s="133"/>
      <c r="CU109" s="133"/>
      <c r="CV109" s="23"/>
      <c r="CW109" s="23"/>
      <c r="CX109" s="143"/>
      <c r="CY109" s="143"/>
      <c r="CZ109" s="143"/>
      <c r="DA109" s="143"/>
      <c r="DB109" s="143"/>
      <c r="DC109" s="143"/>
      <c r="DD109" s="143"/>
      <c r="DE109" s="143"/>
      <c r="DF109" s="143"/>
      <c r="DG109" s="143"/>
      <c r="DH109" s="143"/>
      <c r="DI109" s="143"/>
      <c r="DJ109" s="143"/>
      <c r="DK109" s="143"/>
      <c r="DL109" s="143"/>
      <c r="DM109" s="143"/>
      <c r="DN109" s="143"/>
      <c r="DO109" s="143"/>
      <c r="DP109" s="143"/>
      <c r="DQ109" s="143"/>
      <c r="DR109" s="143"/>
    </row>
    <row r="110" customHeight="1" spans="1:122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  <c r="AC110" s="23"/>
      <c r="AD110" s="38">
        <v>107</v>
      </c>
      <c r="AE110" s="39" t="s">
        <v>1505</v>
      </c>
      <c r="AF110" s="39" t="s">
        <v>1551</v>
      </c>
      <c r="AG110" s="121" t="s">
        <v>1561</v>
      </c>
      <c r="AH110" s="54" t="s">
        <v>1508</v>
      </c>
      <c r="AI110" s="39">
        <v>172.8</v>
      </c>
      <c r="AJ110" s="122">
        <v>43785</v>
      </c>
      <c r="AK110" s="49"/>
      <c r="AL110" s="50"/>
      <c r="AM110" s="50"/>
      <c r="AN110" s="38" t="s">
        <v>1562</v>
      </c>
      <c r="AO110" s="39" t="str">
        <f t="shared" si="85"/>
        <v>松花江特大桥</v>
      </c>
      <c r="AP110" s="25" t="str">
        <f t="shared" si="86"/>
        <v>过渡墩桩基</v>
      </c>
      <c r="AQ110" s="47" t="str">
        <f t="shared" si="87"/>
        <v>59-4</v>
      </c>
      <c r="AR110" s="18" t="str">
        <f t="shared" si="88"/>
        <v>C30水下</v>
      </c>
      <c r="AS110" s="29">
        <f t="shared" si="89"/>
        <v>172.8</v>
      </c>
      <c r="AT110" s="48">
        <f t="shared" si="90"/>
        <v>43785</v>
      </c>
      <c r="AU110" s="54">
        <v>28</v>
      </c>
      <c r="AV110" s="57">
        <f t="shared" si="84"/>
        <v>43813</v>
      </c>
      <c r="AW110" s="61">
        <v>3</v>
      </c>
      <c r="AX110" s="127">
        <v>37.5</v>
      </c>
      <c r="AY110" s="127">
        <v>40.2</v>
      </c>
      <c r="AZ110" s="127">
        <v>37.9</v>
      </c>
      <c r="BA110" s="127"/>
      <c r="BB110" s="127"/>
      <c r="BC110" s="127"/>
      <c r="BD110" s="128">
        <v>220</v>
      </c>
      <c r="BE110" s="128">
        <v>195</v>
      </c>
      <c r="BF110" s="54"/>
      <c r="BG110" s="49"/>
      <c r="BH110" s="23"/>
      <c r="BI110" s="133"/>
      <c r="BJ110" s="134"/>
      <c r="BK110" s="133"/>
      <c r="BL110" s="133"/>
      <c r="BM110" s="133"/>
      <c r="BN110" s="133"/>
      <c r="BO110" s="133"/>
      <c r="BP110" s="133"/>
      <c r="BQ110" s="133"/>
      <c r="BR110" s="133"/>
      <c r="BS110" s="133"/>
      <c r="BT110" s="133"/>
      <c r="BU110" s="133"/>
      <c r="BV110" s="133"/>
      <c r="BW110" s="133"/>
      <c r="BX110" s="133"/>
      <c r="BY110" s="133"/>
      <c r="BZ110" s="133"/>
      <c r="CA110" s="133"/>
      <c r="CB110" s="133"/>
      <c r="CC110" s="133"/>
      <c r="CD110" s="133"/>
      <c r="CE110" s="133"/>
      <c r="CF110" s="133"/>
      <c r="CG110" s="133"/>
      <c r="CH110" s="133"/>
      <c r="CI110" s="133"/>
      <c r="CJ110" s="133"/>
      <c r="CK110" s="133"/>
      <c r="CL110" s="133"/>
      <c r="CM110" s="133"/>
      <c r="CN110" s="133"/>
      <c r="CO110" s="133"/>
      <c r="CP110" s="133"/>
      <c r="CQ110" s="133"/>
      <c r="CR110" s="133"/>
      <c r="CS110" s="133"/>
      <c r="CT110" s="133"/>
      <c r="CU110" s="133"/>
      <c r="CV110" s="23"/>
      <c r="CW110" s="23"/>
      <c r="CX110" s="143"/>
      <c r="CY110" s="143"/>
      <c r="CZ110" s="143"/>
      <c r="DA110" s="143"/>
      <c r="DB110" s="143"/>
      <c r="DC110" s="143"/>
      <c r="DD110" s="143"/>
      <c r="DE110" s="143"/>
      <c r="DF110" s="143"/>
      <c r="DG110" s="143"/>
      <c r="DH110" s="143"/>
      <c r="DI110" s="143"/>
      <c r="DJ110" s="143"/>
      <c r="DK110" s="143"/>
      <c r="DL110" s="143"/>
      <c r="DM110" s="143"/>
      <c r="DN110" s="143"/>
      <c r="DO110" s="143"/>
      <c r="DP110" s="143"/>
      <c r="DQ110" s="143"/>
      <c r="DR110" s="143"/>
    </row>
    <row r="111" customHeight="1" spans="1:122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  <c r="AB111" s="23"/>
      <c r="AC111" s="23"/>
      <c r="AD111" s="38">
        <v>108</v>
      </c>
      <c r="AE111" s="39" t="s">
        <v>1505</v>
      </c>
      <c r="AF111" s="39" t="s">
        <v>1551</v>
      </c>
      <c r="AG111" s="121" t="s">
        <v>1563</v>
      </c>
      <c r="AH111" s="54" t="s">
        <v>1508</v>
      </c>
      <c r="AI111" s="39">
        <v>257.6</v>
      </c>
      <c r="AJ111" s="122">
        <v>43785</v>
      </c>
      <c r="AK111" s="49"/>
      <c r="AL111" s="50"/>
      <c r="AM111" s="50"/>
      <c r="AN111" s="38" t="s">
        <v>1564</v>
      </c>
      <c r="AO111" s="39" t="str">
        <f t="shared" si="85"/>
        <v>松花江特大桥</v>
      </c>
      <c r="AP111" s="25" t="str">
        <f t="shared" si="86"/>
        <v>过渡墩桩基</v>
      </c>
      <c r="AQ111" s="47" t="str">
        <f t="shared" si="87"/>
        <v>58-14</v>
      </c>
      <c r="AR111" s="18" t="str">
        <f t="shared" si="88"/>
        <v>C30水下</v>
      </c>
      <c r="AS111" s="29">
        <f t="shared" si="89"/>
        <v>257.6</v>
      </c>
      <c r="AT111" s="48">
        <f t="shared" si="90"/>
        <v>43785</v>
      </c>
      <c r="AU111" s="54">
        <v>28</v>
      </c>
      <c r="AV111" s="57">
        <f t="shared" si="84"/>
        <v>43813</v>
      </c>
      <c r="AW111" s="61">
        <v>3</v>
      </c>
      <c r="AX111" s="127">
        <v>38.6</v>
      </c>
      <c r="AY111" s="127">
        <v>36.8</v>
      </c>
      <c r="AZ111" s="127">
        <v>39</v>
      </c>
      <c r="BA111" s="127"/>
      <c r="BB111" s="127"/>
      <c r="BC111" s="127">
        <v>36.7</v>
      </c>
      <c r="BD111" s="128">
        <v>195</v>
      </c>
      <c r="BE111" s="128">
        <v>210</v>
      </c>
      <c r="BF111" s="54"/>
      <c r="BG111" s="49"/>
      <c r="BH111" s="23"/>
      <c r="BI111" s="133"/>
      <c r="BJ111" s="134"/>
      <c r="BK111" s="133"/>
      <c r="BL111" s="133"/>
      <c r="BM111" s="133"/>
      <c r="BN111" s="133"/>
      <c r="BO111" s="133"/>
      <c r="BP111" s="133"/>
      <c r="BQ111" s="133"/>
      <c r="BR111" s="133"/>
      <c r="BS111" s="133"/>
      <c r="BT111" s="133"/>
      <c r="BU111" s="133"/>
      <c r="BV111" s="133"/>
      <c r="BW111" s="133"/>
      <c r="BX111" s="133"/>
      <c r="BY111" s="133"/>
      <c r="BZ111" s="133"/>
      <c r="CA111" s="133"/>
      <c r="CB111" s="133"/>
      <c r="CC111" s="133"/>
      <c r="CD111" s="133"/>
      <c r="CE111" s="133"/>
      <c r="CF111" s="133"/>
      <c r="CG111" s="133"/>
      <c r="CH111" s="133"/>
      <c r="CI111" s="133"/>
      <c r="CJ111" s="133"/>
      <c r="CK111" s="133"/>
      <c r="CL111" s="133"/>
      <c r="CM111" s="133"/>
      <c r="CN111" s="133"/>
      <c r="CO111" s="133"/>
      <c r="CP111" s="133"/>
      <c r="CQ111" s="133"/>
      <c r="CR111" s="133"/>
      <c r="CS111" s="133"/>
      <c r="CT111" s="133"/>
      <c r="CU111" s="133"/>
      <c r="CV111" s="23"/>
      <c r="CW111" s="23"/>
      <c r="CX111" s="143"/>
      <c r="CY111" s="143"/>
      <c r="CZ111" s="143"/>
      <c r="DA111" s="143"/>
      <c r="DB111" s="143"/>
      <c r="DC111" s="143"/>
      <c r="DD111" s="143"/>
      <c r="DE111" s="143"/>
      <c r="DF111" s="143"/>
      <c r="DG111" s="143"/>
      <c r="DH111" s="143"/>
      <c r="DI111" s="143"/>
      <c r="DJ111" s="143"/>
      <c r="DK111" s="143"/>
      <c r="DL111" s="143"/>
      <c r="DM111" s="143"/>
      <c r="DN111" s="143"/>
      <c r="DO111" s="143"/>
      <c r="DP111" s="143"/>
      <c r="DQ111" s="143"/>
      <c r="DR111" s="143"/>
    </row>
    <row r="112" customHeight="1" spans="1:122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23"/>
      <c r="AD112" s="38">
        <v>109</v>
      </c>
      <c r="AE112" s="39" t="s">
        <v>1505</v>
      </c>
      <c r="AF112" s="39" t="s">
        <v>1551</v>
      </c>
      <c r="AG112" s="121" t="s">
        <v>1565</v>
      </c>
      <c r="AH112" s="54" t="s">
        <v>1508</v>
      </c>
      <c r="AI112" s="39">
        <v>172.8</v>
      </c>
      <c r="AJ112" s="122">
        <v>43786</v>
      </c>
      <c r="AK112" s="49"/>
      <c r="AL112" s="50"/>
      <c r="AM112" s="50"/>
      <c r="AN112" s="38" t="s">
        <v>1566</v>
      </c>
      <c r="AO112" s="39" t="str">
        <f t="shared" si="85"/>
        <v>松花江特大桥</v>
      </c>
      <c r="AP112" s="25" t="str">
        <f t="shared" si="86"/>
        <v>过渡墩桩基</v>
      </c>
      <c r="AQ112" s="47" t="str">
        <f t="shared" si="87"/>
        <v>59-9</v>
      </c>
      <c r="AR112" s="18" t="str">
        <f t="shared" si="88"/>
        <v>C30水下</v>
      </c>
      <c r="AS112" s="29">
        <f t="shared" si="89"/>
        <v>172.8</v>
      </c>
      <c r="AT112" s="48">
        <f t="shared" si="90"/>
        <v>43786</v>
      </c>
      <c r="AU112" s="54">
        <v>28</v>
      </c>
      <c r="AV112" s="57">
        <f t="shared" si="84"/>
        <v>43814</v>
      </c>
      <c r="AW112" s="61">
        <v>3</v>
      </c>
      <c r="AX112" s="127">
        <v>36.4</v>
      </c>
      <c r="AY112" s="127">
        <v>38.8</v>
      </c>
      <c r="AZ112" s="127">
        <v>37.1</v>
      </c>
      <c r="BA112" s="127"/>
      <c r="BB112" s="127"/>
      <c r="BC112" s="127"/>
      <c r="BD112" s="128">
        <v>195</v>
      </c>
      <c r="BE112" s="128">
        <v>220</v>
      </c>
      <c r="BF112" s="54"/>
      <c r="BG112" s="49"/>
      <c r="BH112" s="23"/>
      <c r="BI112" s="133"/>
      <c r="BJ112" s="134"/>
      <c r="BK112" s="133"/>
      <c r="BL112" s="133"/>
      <c r="BM112" s="133"/>
      <c r="BN112" s="133"/>
      <c r="BO112" s="133"/>
      <c r="BP112" s="133"/>
      <c r="BQ112" s="133"/>
      <c r="BR112" s="133"/>
      <c r="BS112" s="133"/>
      <c r="BT112" s="133"/>
      <c r="BU112" s="133"/>
      <c r="BV112" s="133"/>
      <c r="BW112" s="133"/>
      <c r="BX112" s="133"/>
      <c r="BY112" s="133"/>
      <c r="BZ112" s="133"/>
      <c r="CA112" s="133"/>
      <c r="CB112" s="133"/>
      <c r="CC112" s="133"/>
      <c r="CD112" s="133"/>
      <c r="CE112" s="133"/>
      <c r="CF112" s="133"/>
      <c r="CG112" s="133"/>
      <c r="CH112" s="133"/>
      <c r="CI112" s="133"/>
      <c r="CJ112" s="133"/>
      <c r="CK112" s="133"/>
      <c r="CL112" s="133"/>
      <c r="CM112" s="133"/>
      <c r="CN112" s="133"/>
      <c r="CO112" s="133"/>
      <c r="CP112" s="133"/>
      <c r="CQ112" s="133"/>
      <c r="CR112" s="133"/>
      <c r="CS112" s="133"/>
      <c r="CT112" s="133"/>
      <c r="CU112" s="133"/>
      <c r="CV112" s="23"/>
      <c r="CW112" s="23"/>
      <c r="CX112" s="143"/>
      <c r="CY112" s="143"/>
      <c r="CZ112" s="143"/>
      <c r="DA112" s="143"/>
      <c r="DB112" s="143"/>
      <c r="DC112" s="143"/>
      <c r="DD112" s="143"/>
      <c r="DE112" s="143"/>
      <c r="DF112" s="143"/>
      <c r="DG112" s="143"/>
      <c r="DH112" s="143"/>
      <c r="DI112" s="143"/>
      <c r="DJ112" s="143"/>
      <c r="DK112" s="143"/>
      <c r="DL112" s="143"/>
      <c r="DM112" s="143"/>
      <c r="DN112" s="143"/>
      <c r="DO112" s="143"/>
      <c r="DP112" s="143"/>
      <c r="DQ112" s="143"/>
      <c r="DR112" s="143"/>
    </row>
    <row r="113" customHeight="1" spans="1:122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  <c r="AD113" s="38">
        <v>110</v>
      </c>
      <c r="AE113" s="39" t="s">
        <v>1505</v>
      </c>
      <c r="AF113" s="39" t="s">
        <v>1556</v>
      </c>
      <c r="AG113" s="121" t="s">
        <v>1567</v>
      </c>
      <c r="AH113" s="54" t="s">
        <v>1508</v>
      </c>
      <c r="AI113" s="39">
        <v>172.8</v>
      </c>
      <c r="AJ113" s="122">
        <v>43786</v>
      </c>
      <c r="AK113" s="49"/>
      <c r="AL113" s="50"/>
      <c r="AM113" s="50"/>
      <c r="AN113" s="38" t="s">
        <v>1568</v>
      </c>
      <c r="AO113" s="39" t="str">
        <f t="shared" si="85"/>
        <v>松花江特大桥</v>
      </c>
      <c r="AP113" s="25" t="str">
        <f t="shared" si="86"/>
        <v>主桥桩基</v>
      </c>
      <c r="AQ113" s="47" t="str">
        <f t="shared" si="87"/>
        <v>58-9</v>
      </c>
      <c r="AR113" s="18" t="str">
        <f t="shared" si="88"/>
        <v>C30水下</v>
      </c>
      <c r="AS113" s="29">
        <f t="shared" si="89"/>
        <v>172.8</v>
      </c>
      <c r="AT113" s="48">
        <f t="shared" si="90"/>
        <v>43786</v>
      </c>
      <c r="AU113" s="54">
        <v>28</v>
      </c>
      <c r="AV113" s="57">
        <f t="shared" si="84"/>
        <v>43814</v>
      </c>
      <c r="AW113" s="61">
        <v>3</v>
      </c>
      <c r="AX113" s="127">
        <v>39.9</v>
      </c>
      <c r="AY113" s="127">
        <v>39.5</v>
      </c>
      <c r="AZ113" s="127">
        <v>39.1</v>
      </c>
      <c r="BA113" s="127"/>
      <c r="BB113" s="127"/>
      <c r="BC113" s="127">
        <v>39.2</v>
      </c>
      <c r="BD113" s="128">
        <v>195</v>
      </c>
      <c r="BE113" s="128">
        <v>210</v>
      </c>
      <c r="BF113" s="54"/>
      <c r="BG113" s="49"/>
      <c r="BH113" s="23"/>
      <c r="BI113" s="133"/>
      <c r="BJ113" s="134"/>
      <c r="BK113" s="133"/>
      <c r="BL113" s="133"/>
      <c r="BM113" s="133"/>
      <c r="BN113" s="133"/>
      <c r="BO113" s="133"/>
      <c r="BP113" s="133"/>
      <c r="BQ113" s="133"/>
      <c r="BR113" s="133"/>
      <c r="BS113" s="133"/>
      <c r="BT113" s="133"/>
      <c r="BU113" s="133"/>
      <c r="BV113" s="133"/>
      <c r="BW113" s="133"/>
      <c r="BX113" s="133"/>
      <c r="BY113" s="133"/>
      <c r="BZ113" s="133"/>
      <c r="CA113" s="133"/>
      <c r="CB113" s="133"/>
      <c r="CC113" s="133"/>
      <c r="CD113" s="133"/>
      <c r="CE113" s="133"/>
      <c r="CF113" s="133"/>
      <c r="CG113" s="133"/>
      <c r="CH113" s="133"/>
      <c r="CI113" s="133"/>
      <c r="CJ113" s="133"/>
      <c r="CK113" s="133"/>
      <c r="CL113" s="133"/>
      <c r="CM113" s="133"/>
      <c r="CN113" s="133"/>
      <c r="CO113" s="133"/>
      <c r="CP113" s="133"/>
      <c r="CQ113" s="133"/>
      <c r="CR113" s="133"/>
      <c r="CS113" s="133"/>
      <c r="CT113" s="133"/>
      <c r="CU113" s="133"/>
      <c r="CV113" s="23"/>
      <c r="CW113" s="23"/>
      <c r="CX113" s="143"/>
      <c r="CY113" s="143"/>
      <c r="CZ113" s="143"/>
      <c r="DA113" s="143"/>
      <c r="DB113" s="143"/>
      <c r="DC113" s="143"/>
      <c r="DD113" s="143"/>
      <c r="DE113" s="143"/>
      <c r="DF113" s="143"/>
      <c r="DG113" s="143"/>
      <c r="DH113" s="143"/>
      <c r="DI113" s="143"/>
      <c r="DJ113" s="143"/>
      <c r="DK113" s="143"/>
      <c r="DL113" s="143"/>
      <c r="DM113" s="143"/>
      <c r="DN113" s="143"/>
      <c r="DO113" s="143"/>
      <c r="DP113" s="143"/>
      <c r="DQ113" s="143"/>
      <c r="DR113" s="143"/>
    </row>
    <row r="114" customHeight="1" spans="1:122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  <c r="AD114" s="38">
        <v>111</v>
      </c>
      <c r="AE114" s="39" t="s">
        <v>1505</v>
      </c>
      <c r="AF114" s="39" t="s">
        <v>1551</v>
      </c>
      <c r="AG114" s="121" t="s">
        <v>1569</v>
      </c>
      <c r="AH114" s="54" t="s">
        <v>1508</v>
      </c>
      <c r="AI114" s="39">
        <v>172.8</v>
      </c>
      <c r="AJ114" s="122">
        <v>43787</v>
      </c>
      <c r="AK114" s="49"/>
      <c r="AL114" s="50"/>
      <c r="AM114" s="50"/>
      <c r="AN114" s="38" t="s">
        <v>1570</v>
      </c>
      <c r="AO114" s="39" t="str">
        <f t="shared" si="85"/>
        <v>松花江特大桥</v>
      </c>
      <c r="AP114" s="25" t="str">
        <f t="shared" si="86"/>
        <v>过渡墩桩基</v>
      </c>
      <c r="AQ114" s="47" t="str">
        <f t="shared" si="87"/>
        <v>59-8</v>
      </c>
      <c r="AR114" s="18" t="str">
        <f t="shared" si="88"/>
        <v>C30水下</v>
      </c>
      <c r="AS114" s="29">
        <f t="shared" si="89"/>
        <v>172.8</v>
      </c>
      <c r="AT114" s="48">
        <f t="shared" si="90"/>
        <v>43787</v>
      </c>
      <c r="AU114" s="54">
        <v>28</v>
      </c>
      <c r="AV114" s="57">
        <f t="shared" si="84"/>
        <v>43815</v>
      </c>
      <c r="AW114" s="61">
        <v>3</v>
      </c>
      <c r="AX114" s="127">
        <v>39.6</v>
      </c>
      <c r="AY114" s="127">
        <v>37.6</v>
      </c>
      <c r="AZ114" s="127">
        <v>37.8</v>
      </c>
      <c r="BA114" s="127"/>
      <c r="BB114" s="127"/>
      <c r="BC114" s="127"/>
      <c r="BD114" s="128">
        <v>215</v>
      </c>
      <c r="BE114" s="128">
        <v>195</v>
      </c>
      <c r="BF114" s="54"/>
      <c r="BG114" s="49"/>
      <c r="BH114" s="23"/>
      <c r="BI114" s="133"/>
      <c r="BJ114" s="134"/>
      <c r="BK114" s="133"/>
      <c r="BL114" s="133"/>
      <c r="BM114" s="133"/>
      <c r="BN114" s="133"/>
      <c r="BO114" s="133"/>
      <c r="BP114" s="133"/>
      <c r="BQ114" s="133"/>
      <c r="BR114" s="133"/>
      <c r="BS114" s="133"/>
      <c r="BT114" s="133"/>
      <c r="BU114" s="133"/>
      <c r="BV114" s="133"/>
      <c r="BW114" s="133"/>
      <c r="BX114" s="133"/>
      <c r="BY114" s="133"/>
      <c r="BZ114" s="133"/>
      <c r="CA114" s="133"/>
      <c r="CB114" s="133"/>
      <c r="CC114" s="133"/>
      <c r="CD114" s="133"/>
      <c r="CE114" s="133"/>
      <c r="CF114" s="133"/>
      <c r="CG114" s="133"/>
      <c r="CH114" s="133"/>
      <c r="CI114" s="133"/>
      <c r="CJ114" s="133"/>
      <c r="CK114" s="133"/>
      <c r="CL114" s="133"/>
      <c r="CM114" s="133"/>
      <c r="CN114" s="133"/>
      <c r="CO114" s="133"/>
      <c r="CP114" s="133"/>
      <c r="CQ114" s="133"/>
      <c r="CR114" s="133"/>
      <c r="CS114" s="133"/>
      <c r="CT114" s="133"/>
      <c r="CU114" s="133"/>
      <c r="CV114" s="23"/>
      <c r="CW114" s="23"/>
      <c r="CX114" s="143"/>
      <c r="CY114" s="143"/>
      <c r="CZ114" s="143"/>
      <c r="DA114" s="143"/>
      <c r="DB114" s="143"/>
      <c r="DC114" s="143"/>
      <c r="DD114" s="143"/>
      <c r="DE114" s="143"/>
      <c r="DF114" s="143"/>
      <c r="DG114" s="143"/>
      <c r="DH114" s="143"/>
      <c r="DI114" s="143"/>
      <c r="DJ114" s="143"/>
      <c r="DK114" s="143"/>
      <c r="DL114" s="143"/>
      <c r="DM114" s="143"/>
      <c r="DN114" s="143"/>
      <c r="DO114" s="143"/>
      <c r="DP114" s="143"/>
      <c r="DQ114" s="143"/>
      <c r="DR114" s="143"/>
    </row>
    <row r="115" customHeight="1" spans="1:122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  <c r="AD115" s="38">
        <v>112</v>
      </c>
      <c r="AE115" s="39" t="s">
        <v>1505</v>
      </c>
      <c r="AF115" s="39" t="s">
        <v>1556</v>
      </c>
      <c r="AG115" s="121" t="s">
        <v>1571</v>
      </c>
      <c r="AH115" s="54" t="s">
        <v>1508</v>
      </c>
      <c r="AI115" s="39">
        <v>257.6</v>
      </c>
      <c r="AJ115" s="122">
        <v>43788</v>
      </c>
      <c r="AK115" s="49"/>
      <c r="AL115" s="50"/>
      <c r="AM115" s="50"/>
      <c r="AN115" s="38" t="s">
        <v>1572</v>
      </c>
      <c r="AO115" s="39" t="str">
        <f t="shared" si="85"/>
        <v>松花江特大桥</v>
      </c>
      <c r="AP115" s="25" t="str">
        <f t="shared" si="86"/>
        <v>主桥桩基</v>
      </c>
      <c r="AQ115" s="47" t="str">
        <f t="shared" si="87"/>
        <v>58-1</v>
      </c>
      <c r="AR115" s="18" t="str">
        <f t="shared" si="88"/>
        <v>C30水下</v>
      </c>
      <c r="AS115" s="29">
        <f t="shared" si="89"/>
        <v>257.6</v>
      </c>
      <c r="AT115" s="48">
        <f t="shared" si="90"/>
        <v>43788</v>
      </c>
      <c r="AU115" s="54">
        <v>28</v>
      </c>
      <c r="AV115" s="57">
        <f t="shared" si="84"/>
        <v>43816</v>
      </c>
      <c r="AW115" s="61">
        <v>3</v>
      </c>
      <c r="AX115" s="127">
        <v>38.3</v>
      </c>
      <c r="AY115" s="127">
        <v>36.6</v>
      </c>
      <c r="AZ115" s="127">
        <v>37.4</v>
      </c>
      <c r="BA115" s="127"/>
      <c r="BB115" s="127"/>
      <c r="BC115" s="127">
        <v>39.1</v>
      </c>
      <c r="BD115" s="128">
        <v>215</v>
      </c>
      <c r="BE115" s="128">
        <v>220</v>
      </c>
      <c r="BF115" s="54"/>
      <c r="BG115" s="49"/>
      <c r="BH115" s="23"/>
      <c r="BI115" s="133"/>
      <c r="BJ115" s="134"/>
      <c r="BK115" s="133"/>
      <c r="BL115" s="133"/>
      <c r="BM115" s="133"/>
      <c r="BN115" s="133"/>
      <c r="BO115" s="133"/>
      <c r="BP115" s="133"/>
      <c r="BQ115" s="133"/>
      <c r="BR115" s="133"/>
      <c r="BS115" s="133"/>
      <c r="BT115" s="133"/>
      <c r="BU115" s="133"/>
      <c r="BV115" s="133"/>
      <c r="BW115" s="133"/>
      <c r="BX115" s="133"/>
      <c r="BY115" s="133"/>
      <c r="BZ115" s="133"/>
      <c r="CA115" s="133"/>
      <c r="CB115" s="133"/>
      <c r="CC115" s="133"/>
      <c r="CD115" s="133"/>
      <c r="CE115" s="133"/>
      <c r="CF115" s="133"/>
      <c r="CG115" s="133"/>
      <c r="CH115" s="133"/>
      <c r="CI115" s="133"/>
      <c r="CJ115" s="133"/>
      <c r="CK115" s="133"/>
      <c r="CL115" s="133"/>
      <c r="CM115" s="133"/>
      <c r="CN115" s="133"/>
      <c r="CO115" s="133"/>
      <c r="CP115" s="133"/>
      <c r="CQ115" s="133"/>
      <c r="CR115" s="133"/>
      <c r="CS115" s="133"/>
      <c r="CT115" s="133"/>
      <c r="CU115" s="133"/>
      <c r="CV115" s="23"/>
      <c r="CW115" s="23"/>
      <c r="CX115" s="143"/>
      <c r="CY115" s="143"/>
      <c r="CZ115" s="143"/>
      <c r="DA115" s="143"/>
      <c r="DB115" s="143"/>
      <c r="DC115" s="143"/>
      <c r="DD115" s="143"/>
      <c r="DE115" s="143"/>
      <c r="DF115" s="143"/>
      <c r="DG115" s="143"/>
      <c r="DH115" s="143"/>
      <c r="DI115" s="143"/>
      <c r="DJ115" s="143"/>
      <c r="DK115" s="143"/>
      <c r="DL115" s="143"/>
      <c r="DM115" s="143"/>
      <c r="DN115" s="143"/>
      <c r="DO115" s="143"/>
      <c r="DP115" s="143"/>
      <c r="DQ115" s="143"/>
      <c r="DR115" s="143"/>
    </row>
    <row r="116" customHeight="1" spans="1:122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  <c r="AD116" s="38">
        <v>113</v>
      </c>
      <c r="AE116" s="39" t="s">
        <v>1505</v>
      </c>
      <c r="AF116" s="39" t="s">
        <v>1551</v>
      </c>
      <c r="AG116" s="121" t="s">
        <v>1573</v>
      </c>
      <c r="AH116" s="54" t="s">
        <v>1508</v>
      </c>
      <c r="AI116" s="39">
        <v>172.8</v>
      </c>
      <c r="AJ116" s="122">
        <v>43789</v>
      </c>
      <c r="AK116" s="49"/>
      <c r="AL116" s="50"/>
      <c r="AM116" s="50"/>
      <c r="AN116" s="38" t="s">
        <v>1574</v>
      </c>
      <c r="AO116" s="39" t="str">
        <f t="shared" si="85"/>
        <v>松花江特大桥</v>
      </c>
      <c r="AP116" s="25" t="str">
        <f t="shared" si="86"/>
        <v>过渡墩桩基</v>
      </c>
      <c r="AQ116" s="47" t="str">
        <f t="shared" si="87"/>
        <v>59-3</v>
      </c>
      <c r="AR116" s="18" t="str">
        <f t="shared" si="88"/>
        <v>C30水下</v>
      </c>
      <c r="AS116" s="29">
        <f t="shared" si="89"/>
        <v>172.8</v>
      </c>
      <c r="AT116" s="48">
        <f t="shared" si="90"/>
        <v>43789</v>
      </c>
      <c r="AU116" s="54">
        <v>28</v>
      </c>
      <c r="AV116" s="57">
        <f t="shared" si="84"/>
        <v>43817</v>
      </c>
      <c r="AW116" s="61">
        <v>3</v>
      </c>
      <c r="AX116" s="127">
        <v>38.9</v>
      </c>
      <c r="AY116" s="127">
        <v>38.4</v>
      </c>
      <c r="AZ116" s="127">
        <v>38</v>
      </c>
      <c r="BA116" s="127"/>
      <c r="BB116" s="127"/>
      <c r="BC116" s="127"/>
      <c r="BD116" s="128">
        <v>210</v>
      </c>
      <c r="BE116" s="128">
        <v>195</v>
      </c>
      <c r="BF116" s="54"/>
      <c r="BG116" s="49"/>
      <c r="BH116" s="23"/>
      <c r="BI116" s="133"/>
      <c r="BJ116" s="134"/>
      <c r="BK116" s="133"/>
      <c r="BL116" s="133"/>
      <c r="BM116" s="133"/>
      <c r="BN116" s="133"/>
      <c r="BO116" s="133"/>
      <c r="BP116" s="133"/>
      <c r="BQ116" s="133"/>
      <c r="BR116" s="133"/>
      <c r="BS116" s="133"/>
      <c r="BT116" s="133"/>
      <c r="BU116" s="133"/>
      <c r="BV116" s="133"/>
      <c r="BW116" s="133"/>
      <c r="BX116" s="133"/>
      <c r="BY116" s="133"/>
      <c r="BZ116" s="133"/>
      <c r="CA116" s="133"/>
      <c r="CB116" s="133"/>
      <c r="CC116" s="133"/>
      <c r="CD116" s="133"/>
      <c r="CE116" s="133"/>
      <c r="CF116" s="133"/>
      <c r="CG116" s="133"/>
      <c r="CH116" s="133"/>
      <c r="CI116" s="133"/>
      <c r="CJ116" s="133"/>
      <c r="CK116" s="133"/>
      <c r="CL116" s="133"/>
      <c r="CM116" s="133"/>
      <c r="CN116" s="133"/>
      <c r="CO116" s="133"/>
      <c r="CP116" s="133"/>
      <c r="CQ116" s="133"/>
      <c r="CR116" s="133"/>
      <c r="CS116" s="133"/>
      <c r="CT116" s="133"/>
      <c r="CU116" s="133"/>
      <c r="CV116" s="23"/>
      <c r="CW116" s="23"/>
      <c r="CX116" s="143"/>
      <c r="CY116" s="143"/>
      <c r="CZ116" s="143"/>
      <c r="DA116" s="143"/>
      <c r="DB116" s="143"/>
      <c r="DC116" s="143"/>
      <c r="DD116" s="143"/>
      <c r="DE116" s="143"/>
      <c r="DF116" s="143"/>
      <c r="DG116" s="143"/>
      <c r="DH116" s="143"/>
      <c r="DI116" s="143"/>
      <c r="DJ116" s="143"/>
      <c r="DK116" s="143"/>
      <c r="DL116" s="143"/>
      <c r="DM116" s="143"/>
      <c r="DN116" s="143"/>
      <c r="DO116" s="143"/>
      <c r="DP116" s="143"/>
      <c r="DQ116" s="143"/>
      <c r="DR116" s="143"/>
    </row>
    <row r="117" customHeight="1" spans="1:122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  <c r="AC117" s="23"/>
      <c r="AD117" s="38">
        <v>114</v>
      </c>
      <c r="AE117" s="39" t="s">
        <v>1505</v>
      </c>
      <c r="AF117" s="39" t="s">
        <v>1551</v>
      </c>
      <c r="AG117" s="121" t="s">
        <v>1575</v>
      </c>
      <c r="AH117" s="54" t="s">
        <v>1508</v>
      </c>
      <c r="AI117" s="39">
        <v>172.8</v>
      </c>
      <c r="AJ117" s="122">
        <v>43790</v>
      </c>
      <c r="AK117" s="49"/>
      <c r="AL117" s="50"/>
      <c r="AM117" s="50"/>
      <c r="AN117" s="38" t="s">
        <v>1576</v>
      </c>
      <c r="AO117" s="39" t="str">
        <f t="shared" si="85"/>
        <v>松花江特大桥</v>
      </c>
      <c r="AP117" s="25" t="str">
        <f t="shared" si="86"/>
        <v>过渡墩桩基</v>
      </c>
      <c r="AQ117" s="47" t="str">
        <f t="shared" si="87"/>
        <v>59-7</v>
      </c>
      <c r="AR117" s="18" t="str">
        <f t="shared" si="88"/>
        <v>C30水下</v>
      </c>
      <c r="AS117" s="29">
        <f t="shared" si="89"/>
        <v>172.8</v>
      </c>
      <c r="AT117" s="48">
        <f t="shared" si="90"/>
        <v>43790</v>
      </c>
      <c r="AU117" s="54">
        <v>28</v>
      </c>
      <c r="AV117" s="57">
        <f t="shared" si="84"/>
        <v>43818</v>
      </c>
      <c r="AW117" s="61">
        <v>3</v>
      </c>
      <c r="AX117" s="127">
        <v>39.3</v>
      </c>
      <c r="AY117" s="127">
        <v>37.8</v>
      </c>
      <c r="AZ117" s="127">
        <v>37</v>
      </c>
      <c r="BA117" s="127"/>
      <c r="BB117" s="127"/>
      <c r="BC117" s="127"/>
      <c r="BD117" s="128">
        <v>195</v>
      </c>
      <c r="BE117" s="128">
        <v>210</v>
      </c>
      <c r="BF117" s="54"/>
      <c r="BG117" s="49"/>
      <c r="BH117" s="23"/>
      <c r="BI117" s="133"/>
      <c r="BJ117" s="134"/>
      <c r="BK117" s="133"/>
      <c r="BL117" s="133"/>
      <c r="BM117" s="133"/>
      <c r="BN117" s="133"/>
      <c r="BO117" s="133"/>
      <c r="BP117" s="133"/>
      <c r="BQ117" s="133"/>
      <c r="BR117" s="133"/>
      <c r="BS117" s="133"/>
      <c r="BT117" s="133"/>
      <c r="BU117" s="133"/>
      <c r="BV117" s="133"/>
      <c r="BW117" s="133"/>
      <c r="BX117" s="133"/>
      <c r="BY117" s="133"/>
      <c r="BZ117" s="133"/>
      <c r="CA117" s="133"/>
      <c r="CB117" s="133"/>
      <c r="CC117" s="133"/>
      <c r="CD117" s="133"/>
      <c r="CE117" s="133"/>
      <c r="CF117" s="133"/>
      <c r="CG117" s="133"/>
      <c r="CH117" s="133"/>
      <c r="CI117" s="133"/>
      <c r="CJ117" s="133"/>
      <c r="CK117" s="133"/>
      <c r="CL117" s="133"/>
      <c r="CM117" s="133"/>
      <c r="CN117" s="133"/>
      <c r="CO117" s="133"/>
      <c r="CP117" s="133"/>
      <c r="CQ117" s="133"/>
      <c r="CR117" s="133"/>
      <c r="CS117" s="133"/>
      <c r="CT117" s="133"/>
      <c r="CU117" s="133"/>
      <c r="CV117" s="23"/>
      <c r="CW117" s="23"/>
      <c r="CX117" s="143"/>
      <c r="CY117" s="143"/>
      <c r="CZ117" s="143"/>
      <c r="DA117" s="143"/>
      <c r="DB117" s="143"/>
      <c r="DC117" s="143"/>
      <c r="DD117" s="143"/>
      <c r="DE117" s="143"/>
      <c r="DF117" s="143"/>
      <c r="DG117" s="143"/>
      <c r="DH117" s="143"/>
      <c r="DI117" s="143"/>
      <c r="DJ117" s="143"/>
      <c r="DK117" s="143"/>
      <c r="DL117" s="143"/>
      <c r="DM117" s="143"/>
      <c r="DN117" s="143"/>
      <c r="DO117" s="143"/>
      <c r="DP117" s="143"/>
      <c r="DQ117" s="143"/>
      <c r="DR117" s="143"/>
    </row>
    <row r="118" customHeight="1" spans="1:122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38">
        <v>115</v>
      </c>
      <c r="AE118" s="39" t="s">
        <v>1505</v>
      </c>
      <c r="AF118" s="39" t="s">
        <v>1556</v>
      </c>
      <c r="AG118" s="121" t="s">
        <v>1577</v>
      </c>
      <c r="AH118" s="54" t="s">
        <v>1508</v>
      </c>
      <c r="AI118" s="39">
        <v>257.6</v>
      </c>
      <c r="AJ118" s="122">
        <v>43790</v>
      </c>
      <c r="AK118" s="49"/>
      <c r="AL118" s="50"/>
      <c r="AM118" s="50"/>
      <c r="AN118" s="38" t="s">
        <v>1578</v>
      </c>
      <c r="AO118" s="39" t="str">
        <f t="shared" si="85"/>
        <v>松花江特大桥</v>
      </c>
      <c r="AP118" s="25" t="str">
        <f t="shared" si="86"/>
        <v>主桥桩基</v>
      </c>
      <c r="AQ118" s="47" t="str">
        <f t="shared" si="87"/>
        <v>58-11</v>
      </c>
      <c r="AR118" s="18" t="str">
        <f t="shared" si="88"/>
        <v>C30水下</v>
      </c>
      <c r="AS118" s="29">
        <f t="shared" si="89"/>
        <v>257.6</v>
      </c>
      <c r="AT118" s="48">
        <f t="shared" si="90"/>
        <v>43790</v>
      </c>
      <c r="AU118" s="54">
        <v>28</v>
      </c>
      <c r="AV118" s="57">
        <f t="shared" si="84"/>
        <v>43818</v>
      </c>
      <c r="AW118" s="61">
        <v>3</v>
      </c>
      <c r="AX118" s="127">
        <v>37</v>
      </c>
      <c r="AY118" s="127">
        <v>37.2</v>
      </c>
      <c r="AZ118" s="127">
        <v>38.2</v>
      </c>
      <c r="BA118" s="127"/>
      <c r="BB118" s="127"/>
      <c r="BC118" s="127">
        <v>36.4</v>
      </c>
      <c r="BD118" s="128">
        <v>195</v>
      </c>
      <c r="BE118" s="128">
        <v>195</v>
      </c>
      <c r="BF118" s="54"/>
      <c r="BG118" s="49"/>
      <c r="BH118" s="23"/>
      <c r="BI118" s="133"/>
      <c r="BJ118" s="134"/>
      <c r="BK118" s="133"/>
      <c r="BL118" s="133"/>
      <c r="BM118" s="133"/>
      <c r="BN118" s="133"/>
      <c r="BO118" s="133"/>
      <c r="BP118" s="133"/>
      <c r="BQ118" s="133"/>
      <c r="BR118" s="133"/>
      <c r="BS118" s="133"/>
      <c r="BT118" s="133"/>
      <c r="BU118" s="133"/>
      <c r="BV118" s="133"/>
      <c r="BW118" s="133"/>
      <c r="BX118" s="133"/>
      <c r="BY118" s="133"/>
      <c r="BZ118" s="133"/>
      <c r="CA118" s="133"/>
      <c r="CB118" s="133"/>
      <c r="CC118" s="133"/>
      <c r="CD118" s="133"/>
      <c r="CE118" s="133"/>
      <c r="CF118" s="133"/>
      <c r="CG118" s="133"/>
      <c r="CH118" s="133"/>
      <c r="CI118" s="133"/>
      <c r="CJ118" s="133"/>
      <c r="CK118" s="133"/>
      <c r="CL118" s="133"/>
      <c r="CM118" s="133"/>
      <c r="CN118" s="133"/>
      <c r="CO118" s="133"/>
      <c r="CP118" s="133"/>
      <c r="CQ118" s="133"/>
      <c r="CR118" s="133"/>
      <c r="CS118" s="133"/>
      <c r="CT118" s="133"/>
      <c r="CU118" s="133"/>
      <c r="CV118" s="23"/>
      <c r="CW118" s="23"/>
      <c r="CX118" s="143"/>
      <c r="CY118" s="143"/>
      <c r="CZ118" s="143"/>
      <c r="DA118" s="143"/>
      <c r="DB118" s="143"/>
      <c r="DC118" s="143"/>
      <c r="DD118" s="143"/>
      <c r="DE118" s="143"/>
      <c r="DF118" s="143"/>
      <c r="DG118" s="143"/>
      <c r="DH118" s="143"/>
      <c r="DI118" s="143"/>
      <c r="DJ118" s="143"/>
      <c r="DK118" s="143"/>
      <c r="DL118" s="143"/>
      <c r="DM118" s="143"/>
      <c r="DN118" s="143"/>
      <c r="DO118" s="143"/>
      <c r="DP118" s="143"/>
      <c r="DQ118" s="143"/>
      <c r="DR118" s="143"/>
    </row>
    <row r="119" customHeight="1" spans="1:122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38">
        <v>116</v>
      </c>
      <c r="AE119" s="39" t="s">
        <v>1505</v>
      </c>
      <c r="AF119" s="39" t="s">
        <v>1556</v>
      </c>
      <c r="AG119" s="121" t="s">
        <v>1579</v>
      </c>
      <c r="AH119" s="54" t="s">
        <v>1508</v>
      </c>
      <c r="AI119" s="39">
        <v>257.6</v>
      </c>
      <c r="AJ119" s="122">
        <v>43791</v>
      </c>
      <c r="AK119" s="49"/>
      <c r="AL119" s="50"/>
      <c r="AM119" s="50"/>
      <c r="AN119" s="38" t="s">
        <v>1580</v>
      </c>
      <c r="AO119" s="39" t="str">
        <f t="shared" si="85"/>
        <v>松花江特大桥</v>
      </c>
      <c r="AP119" s="25" t="str">
        <f t="shared" si="86"/>
        <v>主桥桩基</v>
      </c>
      <c r="AQ119" s="47" t="str">
        <f t="shared" si="87"/>
        <v>57-4</v>
      </c>
      <c r="AR119" s="18" t="str">
        <f t="shared" si="88"/>
        <v>C30水下</v>
      </c>
      <c r="AS119" s="29">
        <f t="shared" si="89"/>
        <v>257.6</v>
      </c>
      <c r="AT119" s="48">
        <f t="shared" si="90"/>
        <v>43791</v>
      </c>
      <c r="AU119" s="54">
        <v>28</v>
      </c>
      <c r="AV119" s="57">
        <f t="shared" si="84"/>
        <v>43819</v>
      </c>
      <c r="AW119" s="61">
        <v>3</v>
      </c>
      <c r="AX119" s="127">
        <v>40.7</v>
      </c>
      <c r="AY119" s="127">
        <v>39.6</v>
      </c>
      <c r="AZ119" s="127">
        <v>38.1</v>
      </c>
      <c r="BA119" s="127"/>
      <c r="BB119" s="127"/>
      <c r="BC119" s="127">
        <v>36.7</v>
      </c>
      <c r="BD119" s="128">
        <v>210</v>
      </c>
      <c r="BE119" s="128">
        <v>215</v>
      </c>
      <c r="BF119" s="54"/>
      <c r="BG119" s="49"/>
      <c r="BH119" s="23"/>
      <c r="BI119" s="133"/>
      <c r="BJ119" s="134"/>
      <c r="BK119" s="133"/>
      <c r="BL119" s="133"/>
      <c r="BM119" s="133"/>
      <c r="BN119" s="133"/>
      <c r="BO119" s="133"/>
      <c r="BP119" s="133"/>
      <c r="BQ119" s="133"/>
      <c r="BR119" s="133"/>
      <c r="BS119" s="133"/>
      <c r="BT119" s="133"/>
      <c r="BU119" s="133"/>
      <c r="BV119" s="133"/>
      <c r="BW119" s="133"/>
      <c r="BX119" s="133"/>
      <c r="BY119" s="133"/>
      <c r="BZ119" s="133"/>
      <c r="CA119" s="133"/>
      <c r="CB119" s="133"/>
      <c r="CC119" s="133"/>
      <c r="CD119" s="133"/>
      <c r="CE119" s="133"/>
      <c r="CF119" s="133"/>
      <c r="CG119" s="133"/>
      <c r="CH119" s="133"/>
      <c r="CI119" s="133"/>
      <c r="CJ119" s="133"/>
      <c r="CK119" s="133"/>
      <c r="CL119" s="133"/>
      <c r="CM119" s="133"/>
      <c r="CN119" s="133"/>
      <c r="CO119" s="133"/>
      <c r="CP119" s="133"/>
      <c r="CQ119" s="133"/>
      <c r="CR119" s="133"/>
      <c r="CS119" s="133"/>
      <c r="CT119" s="133"/>
      <c r="CU119" s="133"/>
      <c r="CV119" s="23"/>
      <c r="CW119" s="23"/>
      <c r="CX119" s="143"/>
      <c r="CY119" s="143"/>
      <c r="CZ119" s="143"/>
      <c r="DA119" s="143"/>
      <c r="DB119" s="143"/>
      <c r="DC119" s="143"/>
      <c r="DD119" s="143"/>
      <c r="DE119" s="143"/>
      <c r="DF119" s="143"/>
      <c r="DG119" s="143"/>
      <c r="DH119" s="143"/>
      <c r="DI119" s="143"/>
      <c r="DJ119" s="143"/>
      <c r="DK119" s="143"/>
      <c r="DL119" s="143"/>
      <c r="DM119" s="143"/>
      <c r="DN119" s="143"/>
      <c r="DO119" s="143"/>
      <c r="DP119" s="143"/>
      <c r="DQ119" s="143"/>
      <c r="DR119" s="143"/>
    </row>
    <row r="120" customHeight="1" spans="1:122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38">
        <v>117</v>
      </c>
      <c r="AE120" s="39" t="s">
        <v>1505</v>
      </c>
      <c r="AF120" s="39" t="s">
        <v>1556</v>
      </c>
      <c r="AG120" s="121" t="s">
        <v>1581</v>
      </c>
      <c r="AH120" s="54" t="s">
        <v>1508</v>
      </c>
      <c r="AI120" s="39">
        <v>257.6</v>
      </c>
      <c r="AJ120" s="122">
        <v>43791</v>
      </c>
      <c r="AK120" s="49"/>
      <c r="AL120" s="50"/>
      <c r="AM120" s="50"/>
      <c r="AN120" s="38" t="s">
        <v>1582</v>
      </c>
      <c r="AO120" s="39" t="str">
        <f t="shared" si="85"/>
        <v>松花江特大桥</v>
      </c>
      <c r="AP120" s="25" t="str">
        <f t="shared" si="86"/>
        <v>主桥桩基</v>
      </c>
      <c r="AQ120" s="47" t="str">
        <f t="shared" si="87"/>
        <v>58-2</v>
      </c>
      <c r="AR120" s="18" t="str">
        <f t="shared" si="88"/>
        <v>C30水下</v>
      </c>
      <c r="AS120" s="29">
        <f t="shared" si="89"/>
        <v>257.6</v>
      </c>
      <c r="AT120" s="48">
        <f t="shared" si="90"/>
        <v>43791</v>
      </c>
      <c r="AU120" s="54">
        <v>28</v>
      </c>
      <c r="AV120" s="57">
        <f t="shared" si="84"/>
        <v>43819</v>
      </c>
      <c r="AW120" s="61">
        <v>3</v>
      </c>
      <c r="AX120" s="127">
        <v>39.7</v>
      </c>
      <c r="AY120" s="127">
        <v>41.2</v>
      </c>
      <c r="AZ120" s="127">
        <v>38.3</v>
      </c>
      <c r="BA120" s="127"/>
      <c r="BB120" s="127"/>
      <c r="BC120" s="127">
        <v>38.1</v>
      </c>
      <c r="BD120" s="128">
        <v>215</v>
      </c>
      <c r="BE120" s="128">
        <v>195</v>
      </c>
      <c r="BF120" s="54"/>
      <c r="BG120" s="49"/>
      <c r="BH120" s="23"/>
      <c r="BI120" s="133"/>
      <c r="BJ120" s="134"/>
      <c r="BK120" s="133"/>
      <c r="BL120" s="133"/>
      <c r="BM120" s="133"/>
      <c r="BN120" s="133"/>
      <c r="BO120" s="133"/>
      <c r="BP120" s="133"/>
      <c r="BQ120" s="133"/>
      <c r="BR120" s="133"/>
      <c r="BS120" s="133"/>
      <c r="BT120" s="133"/>
      <c r="BU120" s="133"/>
      <c r="BV120" s="133"/>
      <c r="BW120" s="133"/>
      <c r="BX120" s="133"/>
      <c r="BY120" s="133"/>
      <c r="BZ120" s="133"/>
      <c r="CA120" s="133"/>
      <c r="CB120" s="133"/>
      <c r="CC120" s="133"/>
      <c r="CD120" s="133"/>
      <c r="CE120" s="133"/>
      <c r="CF120" s="133"/>
      <c r="CG120" s="133"/>
      <c r="CH120" s="133"/>
      <c r="CI120" s="133"/>
      <c r="CJ120" s="133"/>
      <c r="CK120" s="133"/>
      <c r="CL120" s="133"/>
      <c r="CM120" s="133"/>
      <c r="CN120" s="133"/>
      <c r="CO120" s="133"/>
      <c r="CP120" s="133"/>
      <c r="CQ120" s="133"/>
      <c r="CR120" s="133"/>
      <c r="CS120" s="133"/>
      <c r="CT120" s="133"/>
      <c r="CU120" s="133"/>
      <c r="CV120" s="23"/>
      <c r="CW120" s="23"/>
      <c r="CX120" s="143"/>
      <c r="CY120" s="143"/>
      <c r="CZ120" s="143"/>
      <c r="DA120" s="143"/>
      <c r="DB120" s="143"/>
      <c r="DC120" s="143"/>
      <c r="DD120" s="143"/>
      <c r="DE120" s="143"/>
      <c r="DF120" s="143"/>
      <c r="DG120" s="143"/>
      <c r="DH120" s="143"/>
      <c r="DI120" s="143"/>
      <c r="DJ120" s="143"/>
      <c r="DK120" s="143"/>
      <c r="DL120" s="143"/>
      <c r="DM120" s="143"/>
      <c r="DN120" s="143"/>
      <c r="DO120" s="143"/>
      <c r="DP120" s="143"/>
      <c r="DQ120" s="143"/>
      <c r="DR120" s="143"/>
    </row>
    <row r="121" customHeight="1" spans="1:122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38">
        <v>118</v>
      </c>
      <c r="AE121" s="39" t="s">
        <v>1505</v>
      </c>
      <c r="AF121" s="39" t="s">
        <v>1556</v>
      </c>
      <c r="AG121" s="121" t="s">
        <v>1583</v>
      </c>
      <c r="AH121" s="54" t="s">
        <v>1508</v>
      </c>
      <c r="AI121" s="39">
        <v>257.6</v>
      </c>
      <c r="AJ121" s="122">
        <v>43792</v>
      </c>
      <c r="AK121" s="49"/>
      <c r="AL121" s="50"/>
      <c r="AM121" s="50"/>
      <c r="AN121" s="38" t="s">
        <v>1584</v>
      </c>
      <c r="AO121" s="39" t="str">
        <f t="shared" si="85"/>
        <v>松花江特大桥</v>
      </c>
      <c r="AP121" s="25" t="str">
        <f t="shared" si="86"/>
        <v>主桥桩基</v>
      </c>
      <c r="AQ121" s="47" t="str">
        <f t="shared" si="87"/>
        <v>58-16</v>
      </c>
      <c r="AR121" s="18" t="str">
        <f t="shared" si="88"/>
        <v>C30水下</v>
      </c>
      <c r="AS121" s="29">
        <f t="shared" si="89"/>
        <v>257.6</v>
      </c>
      <c r="AT121" s="48">
        <f t="shared" si="90"/>
        <v>43792</v>
      </c>
      <c r="AU121" s="54">
        <v>28</v>
      </c>
      <c r="AV121" s="57">
        <f t="shared" si="84"/>
        <v>43820</v>
      </c>
      <c r="AW121" s="61">
        <v>3</v>
      </c>
      <c r="AX121" s="127">
        <v>41</v>
      </c>
      <c r="AY121" s="127">
        <v>38.9</v>
      </c>
      <c r="AZ121" s="127">
        <v>38.2</v>
      </c>
      <c r="BA121" s="127"/>
      <c r="BB121" s="127"/>
      <c r="BC121" s="127">
        <v>36.8</v>
      </c>
      <c r="BD121" s="128">
        <v>195</v>
      </c>
      <c r="BE121" s="128">
        <v>210</v>
      </c>
      <c r="BF121" s="54"/>
      <c r="BG121" s="49"/>
      <c r="BH121" s="23"/>
      <c r="BI121" s="133"/>
      <c r="BJ121" s="134"/>
      <c r="BK121" s="133"/>
      <c r="BL121" s="133"/>
      <c r="BM121" s="133"/>
      <c r="BN121" s="133"/>
      <c r="BO121" s="133"/>
      <c r="BP121" s="133"/>
      <c r="BQ121" s="133"/>
      <c r="BR121" s="133"/>
      <c r="BS121" s="133"/>
      <c r="BT121" s="133"/>
      <c r="BU121" s="133"/>
      <c r="BV121" s="133"/>
      <c r="BW121" s="133"/>
      <c r="BX121" s="133"/>
      <c r="BY121" s="133"/>
      <c r="BZ121" s="133"/>
      <c r="CA121" s="133"/>
      <c r="CB121" s="133"/>
      <c r="CC121" s="133"/>
      <c r="CD121" s="133"/>
      <c r="CE121" s="133"/>
      <c r="CF121" s="133"/>
      <c r="CG121" s="133"/>
      <c r="CH121" s="133"/>
      <c r="CI121" s="133"/>
      <c r="CJ121" s="133"/>
      <c r="CK121" s="133"/>
      <c r="CL121" s="133"/>
      <c r="CM121" s="133"/>
      <c r="CN121" s="133"/>
      <c r="CO121" s="133"/>
      <c r="CP121" s="133"/>
      <c r="CQ121" s="133"/>
      <c r="CR121" s="133"/>
      <c r="CS121" s="133"/>
      <c r="CT121" s="133"/>
      <c r="CU121" s="133"/>
      <c r="CV121" s="23"/>
      <c r="CW121" s="23"/>
      <c r="CX121" s="143"/>
      <c r="CY121" s="143"/>
      <c r="CZ121" s="143"/>
      <c r="DA121" s="143"/>
      <c r="DB121" s="143"/>
      <c r="DC121" s="143"/>
      <c r="DD121" s="143"/>
      <c r="DE121" s="143"/>
      <c r="DF121" s="143"/>
      <c r="DG121" s="143"/>
      <c r="DH121" s="143"/>
      <c r="DI121" s="143"/>
      <c r="DJ121" s="143"/>
      <c r="DK121" s="143"/>
      <c r="DL121" s="143"/>
      <c r="DM121" s="143"/>
      <c r="DN121" s="143"/>
      <c r="DO121" s="143"/>
      <c r="DP121" s="143"/>
      <c r="DQ121" s="143"/>
      <c r="DR121" s="143"/>
    </row>
    <row r="122" customHeight="1" spans="1:122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38">
        <v>119</v>
      </c>
      <c r="AE122" s="39" t="s">
        <v>1505</v>
      </c>
      <c r="AF122" s="39" t="s">
        <v>1556</v>
      </c>
      <c r="AG122" s="121" t="s">
        <v>1585</v>
      </c>
      <c r="AH122" s="54" t="s">
        <v>1508</v>
      </c>
      <c r="AI122" s="39">
        <v>257.6</v>
      </c>
      <c r="AJ122" s="122">
        <v>43792</v>
      </c>
      <c r="AK122" s="49"/>
      <c r="AL122" s="50"/>
      <c r="AM122" s="50"/>
      <c r="AN122" s="38" t="s">
        <v>1586</v>
      </c>
      <c r="AO122" s="39" t="str">
        <f t="shared" si="85"/>
        <v>松花江特大桥</v>
      </c>
      <c r="AP122" s="25" t="str">
        <f t="shared" si="86"/>
        <v>主桥桩基</v>
      </c>
      <c r="AQ122" s="47" t="str">
        <f t="shared" si="87"/>
        <v>57-16</v>
      </c>
      <c r="AR122" s="18" t="str">
        <f t="shared" si="88"/>
        <v>C30水下</v>
      </c>
      <c r="AS122" s="29">
        <f t="shared" si="89"/>
        <v>257.6</v>
      </c>
      <c r="AT122" s="48">
        <f t="shared" si="90"/>
        <v>43792</v>
      </c>
      <c r="AU122" s="54">
        <v>28</v>
      </c>
      <c r="AV122" s="57">
        <f t="shared" si="84"/>
        <v>43820</v>
      </c>
      <c r="AW122" s="61">
        <v>3</v>
      </c>
      <c r="AX122" s="127">
        <v>37.2</v>
      </c>
      <c r="AY122" s="127">
        <v>37.9</v>
      </c>
      <c r="AZ122" s="127">
        <v>39.5</v>
      </c>
      <c r="BA122" s="127"/>
      <c r="BB122" s="127"/>
      <c r="BC122" s="127">
        <v>38.1</v>
      </c>
      <c r="BD122" s="128">
        <v>215</v>
      </c>
      <c r="BE122" s="128">
        <v>195</v>
      </c>
      <c r="BF122" s="54"/>
      <c r="BG122" s="49"/>
      <c r="BH122" s="23"/>
      <c r="BI122" s="133"/>
      <c r="BJ122" s="134"/>
      <c r="BK122" s="133"/>
      <c r="BL122" s="133"/>
      <c r="BM122" s="133"/>
      <c r="BN122" s="133"/>
      <c r="BO122" s="133"/>
      <c r="BP122" s="133"/>
      <c r="BQ122" s="133"/>
      <c r="BR122" s="133"/>
      <c r="BS122" s="133"/>
      <c r="BT122" s="133"/>
      <c r="BU122" s="133"/>
      <c r="BV122" s="133"/>
      <c r="BW122" s="133"/>
      <c r="BX122" s="133"/>
      <c r="BY122" s="133"/>
      <c r="BZ122" s="133"/>
      <c r="CA122" s="133"/>
      <c r="CB122" s="133"/>
      <c r="CC122" s="133"/>
      <c r="CD122" s="133"/>
      <c r="CE122" s="133"/>
      <c r="CF122" s="133"/>
      <c r="CG122" s="133"/>
      <c r="CH122" s="133"/>
      <c r="CI122" s="133"/>
      <c r="CJ122" s="133"/>
      <c r="CK122" s="133"/>
      <c r="CL122" s="133"/>
      <c r="CM122" s="133"/>
      <c r="CN122" s="133"/>
      <c r="CO122" s="133"/>
      <c r="CP122" s="133"/>
      <c r="CQ122" s="133"/>
      <c r="CR122" s="133"/>
      <c r="CS122" s="133"/>
      <c r="CT122" s="133"/>
      <c r="CU122" s="133"/>
      <c r="CV122" s="23"/>
      <c r="CW122" s="23"/>
      <c r="CX122" s="143"/>
      <c r="CY122" s="143"/>
      <c r="CZ122" s="143"/>
      <c r="DA122" s="143"/>
      <c r="DB122" s="143"/>
      <c r="DC122" s="143"/>
      <c r="DD122" s="143"/>
      <c r="DE122" s="143"/>
      <c r="DF122" s="143"/>
      <c r="DG122" s="143"/>
      <c r="DH122" s="143"/>
      <c r="DI122" s="143"/>
      <c r="DJ122" s="143"/>
      <c r="DK122" s="143"/>
      <c r="DL122" s="143"/>
      <c r="DM122" s="143"/>
      <c r="DN122" s="143"/>
      <c r="DO122" s="143"/>
      <c r="DP122" s="143"/>
      <c r="DQ122" s="143"/>
      <c r="DR122" s="143"/>
    </row>
    <row r="123" customHeight="1" spans="1:122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38">
        <v>120</v>
      </c>
      <c r="AE123" s="39" t="s">
        <v>1505</v>
      </c>
      <c r="AF123" s="39" t="s">
        <v>1556</v>
      </c>
      <c r="AG123" s="121" t="s">
        <v>1587</v>
      </c>
      <c r="AH123" s="54" t="s">
        <v>1508</v>
      </c>
      <c r="AI123" s="39">
        <v>257.6</v>
      </c>
      <c r="AJ123" s="122">
        <v>43793</v>
      </c>
      <c r="AK123" s="49"/>
      <c r="AL123" s="50"/>
      <c r="AM123" s="50"/>
      <c r="AN123" s="38" t="s">
        <v>1588</v>
      </c>
      <c r="AO123" s="39" t="str">
        <f t="shared" si="85"/>
        <v>松花江特大桥</v>
      </c>
      <c r="AP123" s="25" t="str">
        <f t="shared" si="86"/>
        <v>主桥桩基</v>
      </c>
      <c r="AQ123" s="47" t="str">
        <f t="shared" si="87"/>
        <v>58-6</v>
      </c>
      <c r="AR123" s="18" t="str">
        <f t="shared" si="88"/>
        <v>C30水下</v>
      </c>
      <c r="AS123" s="29">
        <f t="shared" si="89"/>
        <v>257.6</v>
      </c>
      <c r="AT123" s="48">
        <f t="shared" si="90"/>
        <v>43793</v>
      </c>
      <c r="AU123" s="54">
        <v>28</v>
      </c>
      <c r="AV123" s="57">
        <f t="shared" si="84"/>
        <v>43821</v>
      </c>
      <c r="AW123" s="61">
        <v>3</v>
      </c>
      <c r="AX123" s="127">
        <v>37.2</v>
      </c>
      <c r="AY123" s="127">
        <v>37.8</v>
      </c>
      <c r="AZ123" s="127">
        <v>38.4</v>
      </c>
      <c r="BA123" s="127"/>
      <c r="BB123" s="127"/>
      <c r="BC123" s="127">
        <v>39</v>
      </c>
      <c r="BD123" s="128">
        <v>195</v>
      </c>
      <c r="BE123" s="128">
        <v>220</v>
      </c>
      <c r="BF123" s="54"/>
      <c r="BG123" s="49"/>
      <c r="BH123" s="23"/>
      <c r="BI123" s="133"/>
      <c r="BJ123" s="134"/>
      <c r="BK123" s="133"/>
      <c r="BL123" s="133"/>
      <c r="BM123" s="133"/>
      <c r="BN123" s="133"/>
      <c r="BO123" s="133"/>
      <c r="BP123" s="133"/>
      <c r="BQ123" s="133"/>
      <c r="BR123" s="133"/>
      <c r="BS123" s="133"/>
      <c r="BT123" s="133"/>
      <c r="BU123" s="133"/>
      <c r="BV123" s="133"/>
      <c r="BW123" s="133"/>
      <c r="BX123" s="133"/>
      <c r="BY123" s="133"/>
      <c r="BZ123" s="133"/>
      <c r="CA123" s="133"/>
      <c r="CB123" s="133"/>
      <c r="CC123" s="133"/>
      <c r="CD123" s="133"/>
      <c r="CE123" s="133"/>
      <c r="CF123" s="133"/>
      <c r="CG123" s="133"/>
      <c r="CH123" s="133"/>
      <c r="CI123" s="133"/>
      <c r="CJ123" s="133"/>
      <c r="CK123" s="133"/>
      <c r="CL123" s="133"/>
      <c r="CM123" s="133"/>
      <c r="CN123" s="133"/>
      <c r="CO123" s="133"/>
      <c r="CP123" s="133"/>
      <c r="CQ123" s="133"/>
      <c r="CR123" s="133"/>
      <c r="CS123" s="133"/>
      <c r="CT123" s="133"/>
      <c r="CU123" s="133"/>
      <c r="CV123" s="23"/>
      <c r="CW123" s="23"/>
      <c r="CX123" s="143"/>
      <c r="CY123" s="143"/>
      <c r="CZ123" s="143"/>
      <c r="DA123" s="143"/>
      <c r="DB123" s="143"/>
      <c r="DC123" s="143"/>
      <c r="DD123" s="143"/>
      <c r="DE123" s="143"/>
      <c r="DF123" s="143"/>
      <c r="DG123" s="143"/>
      <c r="DH123" s="143"/>
      <c r="DI123" s="143"/>
      <c r="DJ123" s="143"/>
      <c r="DK123" s="143"/>
      <c r="DL123" s="143"/>
      <c r="DM123" s="143"/>
      <c r="DN123" s="143"/>
      <c r="DO123" s="143"/>
      <c r="DP123" s="143"/>
      <c r="DQ123" s="143"/>
      <c r="DR123" s="143"/>
    </row>
    <row r="124" customHeight="1" spans="1:122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38">
        <v>121</v>
      </c>
      <c r="AE124" s="39" t="s">
        <v>1505</v>
      </c>
      <c r="AF124" s="39" t="s">
        <v>1556</v>
      </c>
      <c r="AG124" s="121" t="s">
        <v>1589</v>
      </c>
      <c r="AH124" s="54" t="s">
        <v>1508</v>
      </c>
      <c r="AI124" s="39">
        <v>257.6</v>
      </c>
      <c r="AJ124" s="122">
        <v>43796</v>
      </c>
      <c r="AK124" s="49"/>
      <c r="AL124" s="50"/>
      <c r="AM124" s="50"/>
      <c r="AN124" s="38" t="s">
        <v>1590</v>
      </c>
      <c r="AO124" s="39" t="str">
        <f t="shared" si="85"/>
        <v>松花江特大桥</v>
      </c>
      <c r="AP124" s="25" t="str">
        <f t="shared" si="86"/>
        <v>主桥桩基</v>
      </c>
      <c r="AQ124" s="47" t="str">
        <f t="shared" si="87"/>
        <v>57-9</v>
      </c>
      <c r="AR124" s="18" t="str">
        <f t="shared" si="88"/>
        <v>C30水下</v>
      </c>
      <c r="AS124" s="29">
        <f t="shared" si="89"/>
        <v>257.6</v>
      </c>
      <c r="AT124" s="48">
        <f t="shared" si="90"/>
        <v>43796</v>
      </c>
      <c r="AU124" s="54">
        <v>28</v>
      </c>
      <c r="AV124" s="57">
        <f t="shared" si="84"/>
        <v>43824</v>
      </c>
      <c r="AW124" s="61">
        <v>3</v>
      </c>
      <c r="AX124" s="62">
        <v>38.2</v>
      </c>
      <c r="AY124" s="62">
        <v>38.1</v>
      </c>
      <c r="AZ124" s="62">
        <v>37.5</v>
      </c>
      <c r="BA124" s="62"/>
      <c r="BB124" s="62"/>
      <c r="BC124" s="62">
        <v>37.1</v>
      </c>
      <c r="BD124" s="54">
        <v>210</v>
      </c>
      <c r="BE124" s="54">
        <v>195</v>
      </c>
      <c r="BF124" s="54"/>
      <c r="BG124" s="49"/>
      <c r="BH124" s="23"/>
      <c r="BI124" s="133"/>
      <c r="BJ124" s="134"/>
      <c r="BK124" s="133"/>
      <c r="BL124" s="133"/>
      <c r="BM124" s="133"/>
      <c r="BN124" s="133"/>
      <c r="BO124" s="133"/>
      <c r="BP124" s="133"/>
      <c r="BQ124" s="133"/>
      <c r="BR124" s="133"/>
      <c r="BS124" s="133"/>
      <c r="BT124" s="133"/>
      <c r="BU124" s="133"/>
      <c r="BV124" s="133"/>
      <c r="BW124" s="133"/>
      <c r="BX124" s="133"/>
      <c r="BY124" s="133"/>
      <c r="BZ124" s="133"/>
      <c r="CA124" s="133"/>
      <c r="CB124" s="133"/>
      <c r="CC124" s="133"/>
      <c r="CD124" s="133"/>
      <c r="CE124" s="133"/>
      <c r="CF124" s="133"/>
      <c r="CG124" s="133"/>
      <c r="CH124" s="133"/>
      <c r="CI124" s="133"/>
      <c r="CJ124" s="133"/>
      <c r="CK124" s="133"/>
      <c r="CL124" s="133"/>
      <c r="CM124" s="133"/>
      <c r="CN124" s="133"/>
      <c r="CO124" s="133"/>
      <c r="CP124" s="133"/>
      <c r="CQ124" s="133"/>
      <c r="CR124" s="133"/>
      <c r="CS124" s="133"/>
      <c r="CT124" s="133"/>
      <c r="CU124" s="133"/>
      <c r="CV124" s="23"/>
      <c r="CW124" s="23"/>
      <c r="CX124" s="143"/>
      <c r="CY124" s="143"/>
      <c r="CZ124" s="143"/>
      <c r="DA124" s="143"/>
      <c r="DB124" s="143"/>
      <c r="DC124" s="143"/>
      <c r="DD124" s="143"/>
      <c r="DE124" s="143"/>
      <c r="DF124" s="143"/>
      <c r="DG124" s="143"/>
      <c r="DH124" s="143"/>
      <c r="DI124" s="143"/>
      <c r="DJ124" s="143"/>
      <c r="DK124" s="143"/>
      <c r="DL124" s="143"/>
      <c r="DM124" s="143"/>
      <c r="DN124" s="143"/>
      <c r="DO124" s="143"/>
      <c r="DP124" s="143"/>
      <c r="DQ124" s="143"/>
      <c r="DR124" s="143"/>
    </row>
    <row r="125" customHeight="1" spans="1:122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38">
        <v>122</v>
      </c>
      <c r="AE125" s="39" t="s">
        <v>1505</v>
      </c>
      <c r="AF125" s="39" t="s">
        <v>1556</v>
      </c>
      <c r="AG125" s="121" t="s">
        <v>1591</v>
      </c>
      <c r="AH125" s="54" t="s">
        <v>1508</v>
      </c>
      <c r="AI125" s="39">
        <v>257.6</v>
      </c>
      <c r="AJ125" s="122">
        <v>43797</v>
      </c>
      <c r="AK125" s="49"/>
      <c r="AL125" s="50"/>
      <c r="AM125" s="50"/>
      <c r="AN125" s="38" t="s">
        <v>1592</v>
      </c>
      <c r="AO125" s="39" t="str">
        <f t="shared" si="85"/>
        <v>松花江特大桥</v>
      </c>
      <c r="AP125" s="25" t="str">
        <f t="shared" si="86"/>
        <v>主桥桩基</v>
      </c>
      <c r="AQ125" s="47" t="str">
        <f t="shared" si="87"/>
        <v>57-17</v>
      </c>
      <c r="AR125" s="18" t="str">
        <f t="shared" si="88"/>
        <v>C30水下</v>
      </c>
      <c r="AS125" s="29">
        <f t="shared" si="89"/>
        <v>257.6</v>
      </c>
      <c r="AT125" s="48">
        <f t="shared" si="90"/>
        <v>43797</v>
      </c>
      <c r="AU125" s="54">
        <v>28</v>
      </c>
      <c r="AV125" s="57">
        <f t="shared" si="84"/>
        <v>43825</v>
      </c>
      <c r="AW125" s="61">
        <v>3</v>
      </c>
      <c r="AX125" s="62">
        <v>37.6</v>
      </c>
      <c r="AY125" s="62">
        <v>38.4</v>
      </c>
      <c r="AZ125" s="62">
        <v>38</v>
      </c>
      <c r="BA125" s="62"/>
      <c r="BB125" s="62"/>
      <c r="BC125" s="62">
        <v>37.7</v>
      </c>
      <c r="BD125" s="54">
        <v>215</v>
      </c>
      <c r="BE125" s="54">
        <v>210</v>
      </c>
      <c r="BF125" s="54"/>
      <c r="BG125" s="49"/>
      <c r="BH125" s="23"/>
      <c r="BI125" s="133"/>
      <c r="BJ125" s="134"/>
      <c r="BK125" s="133"/>
      <c r="BL125" s="133"/>
      <c r="BM125" s="133"/>
      <c r="BN125" s="133"/>
      <c r="BO125" s="133"/>
      <c r="BP125" s="133"/>
      <c r="BQ125" s="133"/>
      <c r="BR125" s="133"/>
      <c r="BS125" s="133"/>
      <c r="BT125" s="133"/>
      <c r="BU125" s="133"/>
      <c r="BV125" s="133"/>
      <c r="BW125" s="133"/>
      <c r="BX125" s="133"/>
      <c r="BY125" s="133"/>
      <c r="BZ125" s="133"/>
      <c r="CA125" s="133"/>
      <c r="CB125" s="133"/>
      <c r="CC125" s="133"/>
      <c r="CD125" s="133"/>
      <c r="CE125" s="133"/>
      <c r="CF125" s="133"/>
      <c r="CG125" s="133"/>
      <c r="CH125" s="133"/>
      <c r="CI125" s="133"/>
      <c r="CJ125" s="133"/>
      <c r="CK125" s="133"/>
      <c r="CL125" s="133"/>
      <c r="CM125" s="133"/>
      <c r="CN125" s="133"/>
      <c r="CO125" s="133"/>
      <c r="CP125" s="133"/>
      <c r="CQ125" s="133"/>
      <c r="CR125" s="133"/>
      <c r="CS125" s="133"/>
      <c r="CT125" s="133"/>
      <c r="CU125" s="133"/>
      <c r="CV125" s="23"/>
      <c r="CW125" s="23"/>
      <c r="CX125" s="143"/>
      <c r="CY125" s="143"/>
      <c r="CZ125" s="143"/>
      <c r="DA125" s="143"/>
      <c r="DB125" s="143"/>
      <c r="DC125" s="143"/>
      <c r="DD125" s="143"/>
      <c r="DE125" s="143"/>
      <c r="DF125" s="143"/>
      <c r="DG125" s="143"/>
      <c r="DH125" s="143"/>
      <c r="DI125" s="143"/>
      <c r="DJ125" s="143"/>
      <c r="DK125" s="143"/>
      <c r="DL125" s="143"/>
      <c r="DM125" s="143"/>
      <c r="DN125" s="143"/>
      <c r="DO125" s="143"/>
      <c r="DP125" s="143"/>
      <c r="DQ125" s="143"/>
      <c r="DR125" s="143"/>
    </row>
    <row r="126" customHeight="1" spans="1:122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38">
        <v>123</v>
      </c>
      <c r="AE126" s="39" t="s">
        <v>1505</v>
      </c>
      <c r="AF126" s="39" t="s">
        <v>1556</v>
      </c>
      <c r="AG126" s="121" t="s">
        <v>1593</v>
      </c>
      <c r="AH126" s="54" t="s">
        <v>1508</v>
      </c>
      <c r="AI126" s="39">
        <v>257.6</v>
      </c>
      <c r="AJ126" s="122">
        <v>43798</v>
      </c>
      <c r="AK126" s="49"/>
      <c r="AL126" s="50"/>
      <c r="AM126" s="50"/>
      <c r="AN126" s="38" t="s">
        <v>1594</v>
      </c>
      <c r="AO126" s="39" t="str">
        <f t="shared" si="85"/>
        <v>松花江特大桥</v>
      </c>
      <c r="AP126" s="25" t="str">
        <f t="shared" si="86"/>
        <v>主桥桩基</v>
      </c>
      <c r="AQ126" s="47" t="str">
        <f t="shared" si="87"/>
        <v>57-1</v>
      </c>
      <c r="AR126" s="18" t="str">
        <f t="shared" si="88"/>
        <v>C30水下</v>
      </c>
      <c r="AS126" s="29">
        <f t="shared" si="89"/>
        <v>257.6</v>
      </c>
      <c r="AT126" s="48">
        <f t="shared" si="90"/>
        <v>43798</v>
      </c>
      <c r="AU126" s="54">
        <v>28</v>
      </c>
      <c r="AV126" s="57">
        <f t="shared" si="84"/>
        <v>43826</v>
      </c>
      <c r="AW126" s="61">
        <v>3</v>
      </c>
      <c r="AX126" s="62">
        <v>36.9</v>
      </c>
      <c r="AY126" s="62">
        <v>37.6</v>
      </c>
      <c r="AZ126" s="62">
        <v>36.8</v>
      </c>
      <c r="BA126" s="62"/>
      <c r="BB126" s="62"/>
      <c r="BC126" s="62">
        <v>38.3</v>
      </c>
      <c r="BD126" s="54">
        <v>220</v>
      </c>
      <c r="BE126" s="54">
        <v>195</v>
      </c>
      <c r="BF126" s="54"/>
      <c r="BG126" s="49"/>
      <c r="BH126" s="23"/>
      <c r="BI126" s="133"/>
      <c r="BJ126" s="134"/>
      <c r="BK126" s="133"/>
      <c r="BL126" s="133"/>
      <c r="BM126" s="133"/>
      <c r="BN126" s="133"/>
      <c r="BO126" s="133"/>
      <c r="BP126" s="133"/>
      <c r="BQ126" s="133"/>
      <c r="BR126" s="133"/>
      <c r="BS126" s="133"/>
      <c r="BT126" s="133"/>
      <c r="BU126" s="133"/>
      <c r="BV126" s="133"/>
      <c r="BW126" s="133"/>
      <c r="BX126" s="133"/>
      <c r="BY126" s="133"/>
      <c r="BZ126" s="133"/>
      <c r="CA126" s="133"/>
      <c r="CB126" s="133"/>
      <c r="CC126" s="133"/>
      <c r="CD126" s="133"/>
      <c r="CE126" s="133"/>
      <c r="CF126" s="133"/>
      <c r="CG126" s="133"/>
      <c r="CH126" s="133"/>
      <c r="CI126" s="133"/>
      <c r="CJ126" s="133"/>
      <c r="CK126" s="133"/>
      <c r="CL126" s="133"/>
      <c r="CM126" s="133"/>
      <c r="CN126" s="133"/>
      <c r="CO126" s="133"/>
      <c r="CP126" s="133"/>
      <c r="CQ126" s="133"/>
      <c r="CR126" s="133"/>
      <c r="CS126" s="133"/>
      <c r="CT126" s="133"/>
      <c r="CU126" s="133"/>
      <c r="CV126" s="23"/>
      <c r="CW126" s="23"/>
      <c r="CX126" s="143"/>
      <c r="CY126" s="143"/>
      <c r="CZ126" s="143"/>
      <c r="DA126" s="143"/>
      <c r="DB126" s="143"/>
      <c r="DC126" s="143"/>
      <c r="DD126" s="143"/>
      <c r="DE126" s="143"/>
      <c r="DF126" s="143"/>
      <c r="DG126" s="143"/>
      <c r="DH126" s="143"/>
      <c r="DI126" s="143"/>
      <c r="DJ126" s="143"/>
      <c r="DK126" s="143"/>
      <c r="DL126" s="143"/>
      <c r="DM126" s="143"/>
      <c r="DN126" s="143"/>
      <c r="DO126" s="143"/>
      <c r="DP126" s="143"/>
      <c r="DQ126" s="143"/>
      <c r="DR126" s="143"/>
    </row>
    <row r="127" customHeight="1" spans="1:122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38">
        <v>124</v>
      </c>
      <c r="AE127" s="39" t="s">
        <v>1505</v>
      </c>
      <c r="AF127" s="39" t="s">
        <v>1556</v>
      </c>
      <c r="AG127" s="121" t="s">
        <v>1595</v>
      </c>
      <c r="AH127" s="54" t="s">
        <v>1508</v>
      </c>
      <c r="AI127" s="39">
        <v>257.6</v>
      </c>
      <c r="AJ127" s="122">
        <v>43801</v>
      </c>
      <c r="AK127" s="49"/>
      <c r="AL127" s="50"/>
      <c r="AM127" s="50"/>
      <c r="AN127" s="38" t="s">
        <v>1596</v>
      </c>
      <c r="AO127" s="39" t="str">
        <f t="shared" si="85"/>
        <v>松花江特大桥</v>
      </c>
      <c r="AP127" s="25" t="str">
        <f t="shared" si="86"/>
        <v>主桥桩基</v>
      </c>
      <c r="AQ127" s="47" t="str">
        <f t="shared" si="87"/>
        <v>58-12</v>
      </c>
      <c r="AR127" s="18" t="str">
        <f t="shared" si="88"/>
        <v>C30水下</v>
      </c>
      <c r="AS127" s="29">
        <f t="shared" si="89"/>
        <v>257.6</v>
      </c>
      <c r="AT127" s="48">
        <f t="shared" si="90"/>
        <v>43801</v>
      </c>
      <c r="AU127" s="54">
        <v>28</v>
      </c>
      <c r="AV127" s="57">
        <f t="shared" si="84"/>
        <v>43829</v>
      </c>
      <c r="AW127" s="61">
        <v>3</v>
      </c>
      <c r="AX127" s="62">
        <v>38.9</v>
      </c>
      <c r="AY127" s="62">
        <v>38.5</v>
      </c>
      <c r="AZ127" s="62">
        <v>36.4</v>
      </c>
      <c r="BA127" s="62"/>
      <c r="BB127" s="62"/>
      <c r="BC127" s="62">
        <v>38.8</v>
      </c>
      <c r="BD127" s="54">
        <v>210</v>
      </c>
      <c r="BE127" s="54">
        <v>220</v>
      </c>
      <c r="BF127" s="54"/>
      <c r="BG127" s="49"/>
      <c r="BH127" s="23"/>
      <c r="BI127" s="133"/>
      <c r="BJ127" s="134"/>
      <c r="BK127" s="133"/>
      <c r="BL127" s="133"/>
      <c r="BM127" s="133"/>
      <c r="BN127" s="133"/>
      <c r="BO127" s="133"/>
      <c r="BP127" s="133"/>
      <c r="BQ127" s="133"/>
      <c r="BR127" s="133"/>
      <c r="BS127" s="133"/>
      <c r="BT127" s="133"/>
      <c r="BU127" s="133"/>
      <c r="BV127" s="133"/>
      <c r="BW127" s="133"/>
      <c r="BX127" s="133"/>
      <c r="BY127" s="133"/>
      <c r="BZ127" s="133"/>
      <c r="CA127" s="133"/>
      <c r="CB127" s="133"/>
      <c r="CC127" s="133"/>
      <c r="CD127" s="133"/>
      <c r="CE127" s="133"/>
      <c r="CF127" s="133"/>
      <c r="CG127" s="133"/>
      <c r="CH127" s="133"/>
      <c r="CI127" s="133"/>
      <c r="CJ127" s="133"/>
      <c r="CK127" s="133"/>
      <c r="CL127" s="133"/>
      <c r="CM127" s="133"/>
      <c r="CN127" s="133"/>
      <c r="CO127" s="133"/>
      <c r="CP127" s="133"/>
      <c r="CQ127" s="133"/>
      <c r="CR127" s="133"/>
      <c r="CS127" s="133"/>
      <c r="CT127" s="133"/>
      <c r="CU127" s="133"/>
      <c r="CV127" s="23"/>
      <c r="CW127" s="23"/>
      <c r="CX127" s="143"/>
      <c r="CY127" s="143"/>
      <c r="CZ127" s="143"/>
      <c r="DA127" s="143"/>
      <c r="DB127" s="143"/>
      <c r="DC127" s="143"/>
      <c r="DD127" s="143"/>
      <c r="DE127" s="143"/>
      <c r="DF127" s="143"/>
      <c r="DG127" s="143"/>
      <c r="DH127" s="143"/>
      <c r="DI127" s="143"/>
      <c r="DJ127" s="143"/>
      <c r="DK127" s="143"/>
      <c r="DL127" s="143"/>
      <c r="DM127" s="143"/>
      <c r="DN127" s="143"/>
      <c r="DO127" s="143"/>
      <c r="DP127" s="143"/>
      <c r="DQ127" s="143"/>
      <c r="DR127" s="143"/>
    </row>
    <row r="128" customHeight="1" spans="1:122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38">
        <v>125</v>
      </c>
      <c r="AE128" s="39" t="s">
        <v>1505</v>
      </c>
      <c r="AF128" s="39" t="s">
        <v>1556</v>
      </c>
      <c r="AG128" s="121" t="s">
        <v>1597</v>
      </c>
      <c r="AH128" s="54" t="s">
        <v>1508</v>
      </c>
      <c r="AI128" s="39">
        <v>257.6</v>
      </c>
      <c r="AJ128" s="122">
        <v>43801</v>
      </c>
      <c r="AK128" s="49"/>
      <c r="AL128" s="50"/>
      <c r="AM128" s="50"/>
      <c r="AN128" s="38" t="s">
        <v>1598</v>
      </c>
      <c r="AO128" s="39" t="str">
        <f t="shared" si="85"/>
        <v>松花江特大桥</v>
      </c>
      <c r="AP128" s="25" t="str">
        <f t="shared" si="86"/>
        <v>主桥桩基</v>
      </c>
      <c r="AQ128" s="47" t="str">
        <f t="shared" si="87"/>
        <v>57-6</v>
      </c>
      <c r="AR128" s="18" t="str">
        <f t="shared" si="88"/>
        <v>C30水下</v>
      </c>
      <c r="AS128" s="29">
        <f t="shared" si="89"/>
        <v>257.6</v>
      </c>
      <c r="AT128" s="48">
        <f t="shared" si="90"/>
        <v>43801</v>
      </c>
      <c r="AU128" s="54">
        <v>28</v>
      </c>
      <c r="AV128" s="57">
        <f t="shared" si="84"/>
        <v>43829</v>
      </c>
      <c r="AW128" s="61">
        <v>3</v>
      </c>
      <c r="AX128" s="62">
        <v>38.9</v>
      </c>
      <c r="AY128" s="62">
        <v>36.8</v>
      </c>
      <c r="AZ128" s="62">
        <v>38.5</v>
      </c>
      <c r="BA128" s="62"/>
      <c r="BB128" s="62"/>
      <c r="BC128" s="62">
        <v>37.7</v>
      </c>
      <c r="BD128" s="54">
        <v>195</v>
      </c>
      <c r="BE128" s="54">
        <v>210</v>
      </c>
      <c r="BF128" s="54"/>
      <c r="BG128" s="49"/>
      <c r="BH128" s="23"/>
      <c r="BI128" s="133"/>
      <c r="BJ128" s="134"/>
      <c r="BK128" s="133"/>
      <c r="BL128" s="133"/>
      <c r="BM128" s="133"/>
      <c r="BN128" s="133"/>
      <c r="BO128" s="133"/>
      <c r="BP128" s="133"/>
      <c r="BQ128" s="133"/>
      <c r="BR128" s="133"/>
      <c r="BS128" s="133"/>
      <c r="BT128" s="133"/>
      <c r="BU128" s="133"/>
      <c r="BV128" s="133"/>
      <c r="BW128" s="133"/>
      <c r="BX128" s="133"/>
      <c r="BY128" s="133"/>
      <c r="BZ128" s="133"/>
      <c r="CA128" s="133"/>
      <c r="CB128" s="133"/>
      <c r="CC128" s="133"/>
      <c r="CD128" s="133"/>
      <c r="CE128" s="133"/>
      <c r="CF128" s="133"/>
      <c r="CG128" s="133"/>
      <c r="CH128" s="133"/>
      <c r="CI128" s="133"/>
      <c r="CJ128" s="133"/>
      <c r="CK128" s="133"/>
      <c r="CL128" s="133"/>
      <c r="CM128" s="133"/>
      <c r="CN128" s="133"/>
      <c r="CO128" s="133"/>
      <c r="CP128" s="133"/>
      <c r="CQ128" s="133"/>
      <c r="CR128" s="133"/>
      <c r="CS128" s="133"/>
      <c r="CT128" s="133"/>
      <c r="CU128" s="133"/>
      <c r="CV128" s="23"/>
      <c r="CW128" s="23"/>
      <c r="CX128" s="143"/>
      <c r="CY128" s="143"/>
      <c r="CZ128" s="143"/>
      <c r="DA128" s="143"/>
      <c r="DB128" s="143"/>
      <c r="DC128" s="143"/>
      <c r="DD128" s="143"/>
      <c r="DE128" s="143"/>
      <c r="DF128" s="143"/>
      <c r="DG128" s="143"/>
      <c r="DH128" s="143"/>
      <c r="DI128" s="143"/>
      <c r="DJ128" s="143"/>
      <c r="DK128" s="143"/>
      <c r="DL128" s="143"/>
      <c r="DM128" s="143"/>
      <c r="DN128" s="143"/>
      <c r="DO128" s="143"/>
      <c r="DP128" s="143"/>
      <c r="DQ128" s="143"/>
      <c r="DR128" s="143"/>
    </row>
    <row r="129" customHeight="1" spans="1:122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38">
        <v>126</v>
      </c>
      <c r="AE129" s="39" t="s">
        <v>1505</v>
      </c>
      <c r="AF129" s="39" t="s">
        <v>1556</v>
      </c>
      <c r="AG129" s="121" t="s">
        <v>1599</v>
      </c>
      <c r="AH129" s="54" t="s">
        <v>1508</v>
      </c>
      <c r="AI129" s="39">
        <v>257.6</v>
      </c>
      <c r="AJ129" s="122">
        <v>43803</v>
      </c>
      <c r="AK129" s="49"/>
      <c r="AL129" s="50"/>
      <c r="AM129" s="50"/>
      <c r="AN129" s="38" t="s">
        <v>1600</v>
      </c>
      <c r="AO129" s="39" t="str">
        <f t="shared" si="85"/>
        <v>松花江特大桥</v>
      </c>
      <c r="AP129" s="25" t="str">
        <f t="shared" si="86"/>
        <v>主桥桩基</v>
      </c>
      <c r="AQ129" s="47" t="str">
        <f t="shared" si="87"/>
        <v>57-13</v>
      </c>
      <c r="AR129" s="18" t="str">
        <f t="shared" si="88"/>
        <v>C30水下</v>
      </c>
      <c r="AS129" s="29">
        <f t="shared" si="89"/>
        <v>257.6</v>
      </c>
      <c r="AT129" s="48">
        <f t="shared" si="90"/>
        <v>43803</v>
      </c>
      <c r="AU129" s="54">
        <v>28</v>
      </c>
      <c r="AV129" s="57">
        <f t="shared" si="84"/>
        <v>43831</v>
      </c>
      <c r="AW129" s="61">
        <v>3</v>
      </c>
      <c r="AX129" s="62">
        <v>38.8</v>
      </c>
      <c r="AY129" s="161">
        <v>39.2</v>
      </c>
      <c r="AZ129" s="62">
        <v>39.4</v>
      </c>
      <c r="BA129" s="62"/>
      <c r="BB129" s="62"/>
      <c r="BC129" s="62">
        <v>39.8</v>
      </c>
      <c r="BD129" s="54">
        <v>220</v>
      </c>
      <c r="BE129" s="54">
        <v>210</v>
      </c>
      <c r="BF129" s="54"/>
      <c r="BG129" s="49"/>
      <c r="BH129" s="23"/>
      <c r="BI129" s="133"/>
      <c r="BJ129" s="134"/>
      <c r="BK129" s="133"/>
      <c r="BL129" s="133"/>
      <c r="BM129" s="133"/>
      <c r="BN129" s="133"/>
      <c r="BO129" s="133"/>
      <c r="BP129" s="133"/>
      <c r="BQ129" s="133"/>
      <c r="BR129" s="133"/>
      <c r="BS129" s="133"/>
      <c r="BT129" s="133"/>
      <c r="BU129" s="133"/>
      <c r="BV129" s="133"/>
      <c r="BW129" s="133"/>
      <c r="BX129" s="133"/>
      <c r="BY129" s="133"/>
      <c r="BZ129" s="133"/>
      <c r="CA129" s="133"/>
      <c r="CB129" s="133"/>
      <c r="CC129" s="133"/>
      <c r="CD129" s="133"/>
      <c r="CE129" s="133"/>
      <c r="CF129" s="133"/>
      <c r="CG129" s="133"/>
      <c r="CH129" s="133"/>
      <c r="CI129" s="133"/>
      <c r="CJ129" s="133"/>
      <c r="CK129" s="133"/>
      <c r="CL129" s="133"/>
      <c r="CM129" s="133"/>
      <c r="CN129" s="133"/>
      <c r="CO129" s="133"/>
      <c r="CP129" s="133"/>
      <c r="CQ129" s="133"/>
      <c r="CR129" s="133"/>
      <c r="CS129" s="133"/>
      <c r="CT129" s="133"/>
      <c r="CU129" s="133"/>
      <c r="CV129" s="23"/>
      <c r="CW129" s="23"/>
      <c r="CX129" s="143"/>
      <c r="CY129" s="143"/>
      <c r="CZ129" s="143"/>
      <c r="DA129" s="143"/>
      <c r="DB129" s="143"/>
      <c r="DC129" s="143"/>
      <c r="DD129" s="143"/>
      <c r="DE129" s="143"/>
      <c r="DF129" s="143"/>
      <c r="DG129" s="143"/>
      <c r="DH129" s="143"/>
      <c r="DI129" s="143"/>
      <c r="DJ129" s="143"/>
      <c r="DK129" s="143"/>
      <c r="DL129" s="143"/>
      <c r="DM129" s="143"/>
      <c r="DN129" s="143"/>
      <c r="DO129" s="143"/>
      <c r="DP129" s="143"/>
      <c r="DQ129" s="143"/>
      <c r="DR129" s="143"/>
    </row>
    <row r="130" customHeight="1" spans="1:122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38">
        <v>127</v>
      </c>
      <c r="AE130" s="39" t="s">
        <v>1505</v>
      </c>
      <c r="AF130" s="39" t="s">
        <v>1556</v>
      </c>
      <c r="AG130" s="121" t="s">
        <v>1601</v>
      </c>
      <c r="AH130" s="54" t="s">
        <v>1508</v>
      </c>
      <c r="AI130" s="39">
        <v>257.6</v>
      </c>
      <c r="AJ130" s="122">
        <v>43804</v>
      </c>
      <c r="AK130" s="49"/>
      <c r="AL130" s="50"/>
      <c r="AM130" s="50"/>
      <c r="AN130" s="38" t="s">
        <v>1602</v>
      </c>
      <c r="AO130" s="39" t="str">
        <f t="shared" si="85"/>
        <v>松花江特大桥</v>
      </c>
      <c r="AP130" s="25" t="str">
        <f t="shared" si="86"/>
        <v>主桥桩基</v>
      </c>
      <c r="AQ130" s="47" t="str">
        <f t="shared" si="87"/>
        <v>57-2</v>
      </c>
      <c r="AR130" s="18" t="str">
        <f t="shared" si="88"/>
        <v>C30水下</v>
      </c>
      <c r="AS130" s="29">
        <f t="shared" si="89"/>
        <v>257.6</v>
      </c>
      <c r="AT130" s="48">
        <f t="shared" si="90"/>
        <v>43804</v>
      </c>
      <c r="AU130" s="54">
        <v>28</v>
      </c>
      <c r="AV130" s="57">
        <f t="shared" si="84"/>
        <v>43832</v>
      </c>
      <c r="AW130" s="61">
        <v>3</v>
      </c>
      <c r="AX130" s="62">
        <v>39.6</v>
      </c>
      <c r="AY130" s="62">
        <v>38.4</v>
      </c>
      <c r="AZ130" s="62">
        <v>38.5</v>
      </c>
      <c r="BA130" s="62"/>
      <c r="BB130" s="62"/>
      <c r="BC130" s="62">
        <v>38.2</v>
      </c>
      <c r="BD130" s="54">
        <v>195</v>
      </c>
      <c r="BE130" s="54">
        <v>215</v>
      </c>
      <c r="BF130" s="54"/>
      <c r="BG130" s="49"/>
      <c r="BH130" s="23"/>
      <c r="BI130" s="133"/>
      <c r="BJ130" s="134"/>
      <c r="BK130" s="133"/>
      <c r="BL130" s="133"/>
      <c r="BM130" s="133"/>
      <c r="BN130" s="133"/>
      <c r="BO130" s="133"/>
      <c r="BP130" s="133"/>
      <c r="BQ130" s="133"/>
      <c r="BR130" s="133"/>
      <c r="BS130" s="133"/>
      <c r="BT130" s="133"/>
      <c r="BU130" s="133"/>
      <c r="BV130" s="133"/>
      <c r="BW130" s="133"/>
      <c r="BX130" s="133"/>
      <c r="BY130" s="133"/>
      <c r="BZ130" s="133"/>
      <c r="CA130" s="133"/>
      <c r="CB130" s="133"/>
      <c r="CC130" s="133"/>
      <c r="CD130" s="133"/>
      <c r="CE130" s="133"/>
      <c r="CF130" s="133"/>
      <c r="CG130" s="133"/>
      <c r="CH130" s="133"/>
      <c r="CI130" s="133"/>
      <c r="CJ130" s="133"/>
      <c r="CK130" s="133"/>
      <c r="CL130" s="133"/>
      <c r="CM130" s="133"/>
      <c r="CN130" s="133"/>
      <c r="CO130" s="133"/>
      <c r="CP130" s="133"/>
      <c r="CQ130" s="133"/>
      <c r="CR130" s="133"/>
      <c r="CS130" s="133"/>
      <c r="CT130" s="133"/>
      <c r="CU130" s="133"/>
      <c r="CV130" s="23"/>
      <c r="CW130" s="23"/>
      <c r="CX130" s="143"/>
      <c r="CY130" s="143"/>
      <c r="CZ130" s="143"/>
      <c r="DA130" s="143"/>
      <c r="DB130" s="143"/>
      <c r="DC130" s="143"/>
      <c r="DD130" s="143"/>
      <c r="DE130" s="143"/>
      <c r="DF130" s="143"/>
      <c r="DG130" s="143"/>
      <c r="DH130" s="143"/>
      <c r="DI130" s="143"/>
      <c r="DJ130" s="143"/>
      <c r="DK130" s="143"/>
      <c r="DL130" s="143"/>
      <c r="DM130" s="143"/>
      <c r="DN130" s="143"/>
      <c r="DO130" s="143"/>
      <c r="DP130" s="143"/>
      <c r="DQ130" s="143"/>
      <c r="DR130" s="143"/>
    </row>
    <row r="131" customHeight="1" spans="1:122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38">
        <v>128</v>
      </c>
      <c r="AE131" s="39" t="s">
        <v>1505</v>
      </c>
      <c r="AF131" s="39" t="s">
        <v>1556</v>
      </c>
      <c r="AG131" s="121" t="s">
        <v>1603</v>
      </c>
      <c r="AH131" s="54" t="s">
        <v>1508</v>
      </c>
      <c r="AI131" s="39">
        <v>257.6</v>
      </c>
      <c r="AJ131" s="122">
        <v>43804</v>
      </c>
      <c r="AK131" s="49"/>
      <c r="AL131" s="50"/>
      <c r="AM131" s="50"/>
      <c r="AN131" s="38" t="s">
        <v>1604</v>
      </c>
      <c r="AO131" s="39" t="str">
        <f t="shared" si="85"/>
        <v>松花江特大桥</v>
      </c>
      <c r="AP131" s="25" t="str">
        <f t="shared" si="86"/>
        <v>主桥桩基</v>
      </c>
      <c r="AQ131" s="47" t="str">
        <f t="shared" si="87"/>
        <v>58-17</v>
      </c>
      <c r="AR131" s="18" t="str">
        <f t="shared" si="88"/>
        <v>C30水下</v>
      </c>
      <c r="AS131" s="29">
        <f t="shared" si="89"/>
        <v>257.6</v>
      </c>
      <c r="AT131" s="48">
        <f t="shared" si="90"/>
        <v>43804</v>
      </c>
      <c r="AU131" s="54">
        <v>28</v>
      </c>
      <c r="AV131" s="57">
        <f t="shared" si="84"/>
        <v>43832</v>
      </c>
      <c r="AW131" s="61">
        <v>3</v>
      </c>
      <c r="AX131" s="62">
        <v>37.8</v>
      </c>
      <c r="AY131" s="62">
        <v>38</v>
      </c>
      <c r="AZ131" s="62">
        <v>38</v>
      </c>
      <c r="BA131" s="62"/>
      <c r="BB131" s="62"/>
      <c r="BC131" s="62">
        <v>38.2</v>
      </c>
      <c r="BD131" s="54">
        <v>220</v>
      </c>
      <c r="BE131" s="54">
        <v>210</v>
      </c>
      <c r="BF131" s="54"/>
      <c r="BG131" s="49"/>
      <c r="BH131" s="23"/>
      <c r="BI131" s="133"/>
      <c r="BJ131" s="134"/>
      <c r="BK131" s="133"/>
      <c r="BL131" s="133"/>
      <c r="BM131" s="133"/>
      <c r="BN131" s="133"/>
      <c r="BO131" s="133"/>
      <c r="BP131" s="133"/>
      <c r="BQ131" s="133"/>
      <c r="BR131" s="133"/>
      <c r="BS131" s="133"/>
      <c r="BT131" s="133"/>
      <c r="BU131" s="133"/>
      <c r="BV131" s="133"/>
      <c r="BW131" s="133"/>
      <c r="BX131" s="133"/>
      <c r="BY131" s="133"/>
      <c r="BZ131" s="133"/>
      <c r="CA131" s="133"/>
      <c r="CB131" s="133"/>
      <c r="CC131" s="133"/>
      <c r="CD131" s="133"/>
      <c r="CE131" s="133"/>
      <c r="CF131" s="133"/>
      <c r="CG131" s="133"/>
      <c r="CH131" s="133"/>
      <c r="CI131" s="133"/>
      <c r="CJ131" s="133"/>
      <c r="CK131" s="133"/>
      <c r="CL131" s="133"/>
      <c r="CM131" s="133"/>
      <c r="CN131" s="133"/>
      <c r="CO131" s="133"/>
      <c r="CP131" s="133"/>
      <c r="CQ131" s="133"/>
      <c r="CR131" s="133"/>
      <c r="CS131" s="133"/>
      <c r="CT131" s="133"/>
      <c r="CU131" s="133"/>
      <c r="CV131" s="23"/>
      <c r="CW131" s="23"/>
      <c r="CX131" s="143"/>
      <c r="CY131" s="143"/>
      <c r="CZ131" s="143"/>
      <c r="DA131" s="143"/>
      <c r="DB131" s="143"/>
      <c r="DC131" s="143"/>
      <c r="DD131" s="143"/>
      <c r="DE131" s="143"/>
      <c r="DF131" s="143"/>
      <c r="DG131" s="143"/>
      <c r="DH131" s="143"/>
      <c r="DI131" s="143"/>
      <c r="DJ131" s="143"/>
      <c r="DK131" s="143"/>
      <c r="DL131" s="143"/>
      <c r="DM131" s="143"/>
      <c r="DN131" s="143"/>
      <c r="DO131" s="143"/>
      <c r="DP131" s="143"/>
      <c r="DQ131" s="143"/>
      <c r="DR131" s="143"/>
    </row>
    <row r="132" customHeight="1" spans="1:122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38">
        <v>129</v>
      </c>
      <c r="AE132" s="39" t="s">
        <v>1505</v>
      </c>
      <c r="AF132" s="39" t="s">
        <v>1556</v>
      </c>
      <c r="AG132" s="121" t="s">
        <v>1605</v>
      </c>
      <c r="AH132" s="54" t="s">
        <v>1508</v>
      </c>
      <c r="AI132" s="39">
        <v>257.6</v>
      </c>
      <c r="AJ132" s="122">
        <v>43805</v>
      </c>
      <c r="AK132" s="49"/>
      <c r="AL132" s="50"/>
      <c r="AM132" s="50"/>
      <c r="AN132" s="38" t="s">
        <v>1606</v>
      </c>
      <c r="AO132" s="39" t="str">
        <f t="shared" si="85"/>
        <v>松花江特大桥</v>
      </c>
      <c r="AP132" s="25" t="str">
        <f t="shared" si="86"/>
        <v>主桥桩基</v>
      </c>
      <c r="AQ132" s="47" t="str">
        <f t="shared" si="87"/>
        <v>57-11</v>
      </c>
      <c r="AR132" s="18" t="str">
        <f t="shared" si="88"/>
        <v>C30水下</v>
      </c>
      <c r="AS132" s="29">
        <f t="shared" si="89"/>
        <v>257.6</v>
      </c>
      <c r="AT132" s="48">
        <f t="shared" si="90"/>
        <v>43805</v>
      </c>
      <c r="AU132" s="54">
        <v>28</v>
      </c>
      <c r="AV132" s="57">
        <f t="shared" si="84"/>
        <v>43833</v>
      </c>
      <c r="AW132" s="61">
        <v>3</v>
      </c>
      <c r="AX132" s="62">
        <v>40.4</v>
      </c>
      <c r="AY132" s="62">
        <v>39.9</v>
      </c>
      <c r="AZ132" s="62">
        <v>39.4</v>
      </c>
      <c r="BA132" s="62"/>
      <c r="BB132" s="62"/>
      <c r="BC132" s="62">
        <v>39.1</v>
      </c>
      <c r="BD132" s="54">
        <v>220</v>
      </c>
      <c r="BE132" s="54">
        <v>210</v>
      </c>
      <c r="BF132" s="54"/>
      <c r="BG132" s="49"/>
      <c r="BH132" s="23"/>
      <c r="BI132" s="133"/>
      <c r="BJ132" s="134"/>
      <c r="BK132" s="133"/>
      <c r="BL132" s="133"/>
      <c r="BM132" s="133"/>
      <c r="BN132" s="133"/>
      <c r="BO132" s="133"/>
      <c r="BP132" s="133"/>
      <c r="BQ132" s="133"/>
      <c r="BR132" s="133"/>
      <c r="BS132" s="133"/>
      <c r="BT132" s="133"/>
      <c r="BU132" s="133"/>
      <c r="BV132" s="133"/>
      <c r="BW132" s="133"/>
      <c r="BX132" s="133"/>
      <c r="BY132" s="133"/>
      <c r="BZ132" s="133"/>
      <c r="CA132" s="133"/>
      <c r="CB132" s="133"/>
      <c r="CC132" s="133"/>
      <c r="CD132" s="133"/>
      <c r="CE132" s="133"/>
      <c r="CF132" s="133"/>
      <c r="CG132" s="133"/>
      <c r="CH132" s="133"/>
      <c r="CI132" s="133"/>
      <c r="CJ132" s="133"/>
      <c r="CK132" s="133"/>
      <c r="CL132" s="133"/>
      <c r="CM132" s="133"/>
      <c r="CN132" s="133"/>
      <c r="CO132" s="133"/>
      <c r="CP132" s="133"/>
      <c r="CQ132" s="133"/>
      <c r="CR132" s="133"/>
      <c r="CS132" s="133"/>
      <c r="CT132" s="133"/>
      <c r="CU132" s="133"/>
      <c r="CV132" s="23"/>
      <c r="CW132" s="23"/>
      <c r="CX132" s="143"/>
      <c r="CY132" s="143"/>
      <c r="CZ132" s="143"/>
      <c r="DA132" s="143"/>
      <c r="DB132" s="143"/>
      <c r="DC132" s="143"/>
      <c r="DD132" s="143"/>
      <c r="DE132" s="143"/>
      <c r="DF132" s="143"/>
      <c r="DG132" s="143"/>
      <c r="DH132" s="143"/>
      <c r="DI132" s="143"/>
      <c r="DJ132" s="143"/>
      <c r="DK132" s="143"/>
      <c r="DL132" s="143"/>
      <c r="DM132" s="143"/>
      <c r="DN132" s="143"/>
      <c r="DO132" s="143"/>
      <c r="DP132" s="143"/>
      <c r="DQ132" s="143"/>
      <c r="DR132" s="143"/>
    </row>
    <row r="133" customHeight="1" spans="1:122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38">
        <v>130</v>
      </c>
      <c r="AE133" s="39" t="s">
        <v>1505</v>
      </c>
      <c r="AF133" s="39" t="s">
        <v>1556</v>
      </c>
      <c r="AG133" s="121" t="s">
        <v>1607</v>
      </c>
      <c r="AH133" s="54" t="s">
        <v>1508</v>
      </c>
      <c r="AI133" s="39">
        <v>257.6</v>
      </c>
      <c r="AJ133" s="122">
        <v>43807</v>
      </c>
      <c r="AK133" s="49"/>
      <c r="AL133" s="50"/>
      <c r="AM133" s="50"/>
      <c r="AN133" s="38" t="s">
        <v>1608</v>
      </c>
      <c r="AO133" s="39" t="str">
        <f t="shared" si="85"/>
        <v>松花江特大桥</v>
      </c>
      <c r="AP133" s="25" t="str">
        <f t="shared" si="86"/>
        <v>主桥桩基</v>
      </c>
      <c r="AQ133" s="47" t="str">
        <f t="shared" si="87"/>
        <v>57-3</v>
      </c>
      <c r="AR133" s="18" t="str">
        <f t="shared" si="88"/>
        <v>C30水下</v>
      </c>
      <c r="AS133" s="29">
        <f t="shared" si="89"/>
        <v>257.6</v>
      </c>
      <c r="AT133" s="48">
        <f t="shared" si="90"/>
        <v>43807</v>
      </c>
      <c r="AU133" s="54">
        <v>28</v>
      </c>
      <c r="AV133" s="57">
        <f t="shared" si="84"/>
        <v>43835</v>
      </c>
      <c r="AW133" s="61">
        <v>3</v>
      </c>
      <c r="AX133" s="62">
        <v>37.7</v>
      </c>
      <c r="AY133" s="62">
        <v>36.4</v>
      </c>
      <c r="AZ133" s="62">
        <v>36.6</v>
      </c>
      <c r="BA133" s="62"/>
      <c r="BB133" s="62"/>
      <c r="BC133" s="62">
        <v>38.6</v>
      </c>
      <c r="BD133" s="162">
        <v>215</v>
      </c>
      <c r="BE133" s="162">
        <v>210</v>
      </c>
      <c r="BF133" s="54"/>
      <c r="BG133" s="49"/>
      <c r="BH133" s="23"/>
      <c r="BI133" s="133"/>
      <c r="BJ133" s="134"/>
      <c r="BK133" s="133"/>
      <c r="BL133" s="133"/>
      <c r="BM133" s="133"/>
      <c r="BN133" s="133"/>
      <c r="BO133" s="133"/>
      <c r="BP133" s="133"/>
      <c r="BQ133" s="133"/>
      <c r="BR133" s="133"/>
      <c r="BS133" s="133"/>
      <c r="BT133" s="133"/>
      <c r="BU133" s="133"/>
      <c r="BV133" s="133"/>
      <c r="BW133" s="133"/>
      <c r="BX133" s="133"/>
      <c r="BY133" s="133"/>
      <c r="BZ133" s="133"/>
      <c r="CA133" s="133"/>
      <c r="CB133" s="133"/>
      <c r="CC133" s="133"/>
      <c r="CD133" s="133"/>
      <c r="CE133" s="133"/>
      <c r="CF133" s="133"/>
      <c r="CG133" s="133"/>
      <c r="CH133" s="133"/>
      <c r="CI133" s="133"/>
      <c r="CJ133" s="133"/>
      <c r="CK133" s="133"/>
      <c r="CL133" s="133"/>
      <c r="CM133" s="133"/>
      <c r="CN133" s="133"/>
      <c r="CO133" s="133"/>
      <c r="CP133" s="133"/>
      <c r="CQ133" s="133"/>
      <c r="CR133" s="133"/>
      <c r="CS133" s="133"/>
      <c r="CT133" s="133"/>
      <c r="CU133" s="133"/>
      <c r="CV133" s="23"/>
      <c r="CW133" s="23"/>
      <c r="CX133" s="143"/>
      <c r="CY133" s="143"/>
      <c r="CZ133" s="143"/>
      <c r="DA133" s="143"/>
      <c r="DB133" s="143"/>
      <c r="DC133" s="143"/>
      <c r="DD133" s="143"/>
      <c r="DE133" s="143"/>
      <c r="DF133" s="143"/>
      <c r="DG133" s="143"/>
      <c r="DH133" s="143"/>
      <c r="DI133" s="143"/>
      <c r="DJ133" s="143"/>
      <c r="DK133" s="143"/>
      <c r="DL133" s="143"/>
      <c r="DM133" s="143"/>
      <c r="DN133" s="143"/>
      <c r="DO133" s="143"/>
      <c r="DP133" s="143"/>
      <c r="DQ133" s="143"/>
      <c r="DR133" s="143"/>
    </row>
    <row r="134" customHeight="1" spans="1:122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38">
        <v>131</v>
      </c>
      <c r="AE134" s="39" t="s">
        <v>1505</v>
      </c>
      <c r="AF134" s="39" t="s">
        <v>1556</v>
      </c>
      <c r="AG134" s="121" t="s">
        <v>1609</v>
      </c>
      <c r="AH134" s="54" t="s">
        <v>1508</v>
      </c>
      <c r="AI134" s="39">
        <v>257.6</v>
      </c>
      <c r="AJ134" s="122">
        <v>43808</v>
      </c>
      <c r="AK134" s="49"/>
      <c r="AL134" s="50"/>
      <c r="AM134" s="50"/>
      <c r="AN134" s="38" t="s">
        <v>1610</v>
      </c>
      <c r="AO134" s="39" t="str">
        <f t="shared" ref="AO134:AO167" si="91">AE134</f>
        <v>松花江特大桥</v>
      </c>
      <c r="AP134" s="25" t="str">
        <f t="shared" ref="AP134:AP167" si="92">AF134</f>
        <v>主桥桩基</v>
      </c>
      <c r="AQ134" s="47" t="str">
        <f t="shared" ref="AQ134:AQ167" si="93">AG134</f>
        <v>58-3</v>
      </c>
      <c r="AR134" s="18" t="str">
        <f t="shared" ref="AR134:AR167" si="94">AH134</f>
        <v>C30水下</v>
      </c>
      <c r="AS134" s="29">
        <f t="shared" ref="AS134:AS167" si="95">AI134</f>
        <v>257.6</v>
      </c>
      <c r="AT134" s="48">
        <f t="shared" ref="AT134:AT167" si="96">AJ134</f>
        <v>43808</v>
      </c>
      <c r="AU134" s="54">
        <v>28</v>
      </c>
      <c r="AV134" s="57">
        <f t="shared" si="84"/>
        <v>43836</v>
      </c>
      <c r="AW134" s="61">
        <v>3</v>
      </c>
      <c r="AX134" s="62">
        <v>39.4</v>
      </c>
      <c r="AY134" s="62">
        <v>38.9</v>
      </c>
      <c r="AZ134" s="62">
        <v>38.6</v>
      </c>
      <c r="BA134" s="62"/>
      <c r="BB134" s="62"/>
      <c r="BC134" s="62">
        <v>38.2</v>
      </c>
      <c r="BD134" s="54">
        <v>220</v>
      </c>
      <c r="BE134" s="54">
        <v>215</v>
      </c>
      <c r="BF134" s="54"/>
      <c r="BG134" s="49"/>
      <c r="BH134" s="23"/>
      <c r="BI134" s="133"/>
      <c r="BJ134" s="134"/>
      <c r="BK134" s="133"/>
      <c r="BL134" s="133"/>
      <c r="BM134" s="133"/>
      <c r="BN134" s="133"/>
      <c r="BO134" s="133"/>
      <c r="BP134" s="133"/>
      <c r="BQ134" s="133"/>
      <c r="BR134" s="133"/>
      <c r="BS134" s="133"/>
      <c r="BT134" s="133"/>
      <c r="BU134" s="133"/>
      <c r="BV134" s="133"/>
      <c r="BW134" s="133"/>
      <c r="BX134" s="133"/>
      <c r="BY134" s="133"/>
      <c r="BZ134" s="133"/>
      <c r="CA134" s="133"/>
      <c r="CB134" s="133"/>
      <c r="CC134" s="133"/>
      <c r="CD134" s="133"/>
      <c r="CE134" s="133"/>
      <c r="CF134" s="133"/>
      <c r="CG134" s="133"/>
      <c r="CH134" s="133"/>
      <c r="CI134" s="133"/>
      <c r="CJ134" s="133"/>
      <c r="CK134" s="133"/>
      <c r="CL134" s="133"/>
      <c r="CM134" s="133"/>
      <c r="CN134" s="133"/>
      <c r="CO134" s="133"/>
      <c r="CP134" s="133"/>
      <c r="CQ134" s="133"/>
      <c r="CR134" s="133"/>
      <c r="CS134" s="133"/>
      <c r="CT134" s="133"/>
      <c r="CU134" s="133"/>
      <c r="CV134" s="23"/>
      <c r="CW134" s="23"/>
      <c r="CX134" s="143"/>
      <c r="CY134" s="143"/>
      <c r="CZ134" s="143"/>
      <c r="DA134" s="143"/>
      <c r="DB134" s="143"/>
      <c r="DC134" s="143"/>
      <c r="DD134" s="143"/>
      <c r="DE134" s="143"/>
      <c r="DF134" s="143"/>
      <c r="DG134" s="143"/>
      <c r="DH134" s="143"/>
      <c r="DI134" s="143"/>
      <c r="DJ134" s="143"/>
      <c r="DK134" s="143"/>
      <c r="DL134" s="143"/>
      <c r="DM134" s="143"/>
      <c r="DN134" s="143"/>
      <c r="DO134" s="143"/>
      <c r="DP134" s="143"/>
      <c r="DQ134" s="143"/>
      <c r="DR134" s="143"/>
    </row>
    <row r="135" customHeight="1" spans="1:122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38">
        <v>132</v>
      </c>
      <c r="AE135" s="39" t="s">
        <v>1505</v>
      </c>
      <c r="AF135" s="39" t="s">
        <v>1556</v>
      </c>
      <c r="AG135" s="121" t="s">
        <v>1611</v>
      </c>
      <c r="AH135" s="54" t="s">
        <v>1508</v>
      </c>
      <c r="AI135" s="39">
        <v>257.6</v>
      </c>
      <c r="AJ135" s="122">
        <v>43808</v>
      </c>
      <c r="AK135" s="49"/>
      <c r="AL135" s="50"/>
      <c r="AM135" s="50"/>
      <c r="AN135" s="38" t="s">
        <v>1612</v>
      </c>
      <c r="AO135" s="39" t="str">
        <f t="shared" si="91"/>
        <v>松花江特大桥</v>
      </c>
      <c r="AP135" s="25" t="str">
        <f t="shared" si="92"/>
        <v>主桥桩基</v>
      </c>
      <c r="AQ135" s="47" t="str">
        <f t="shared" si="93"/>
        <v>57-12</v>
      </c>
      <c r="AR135" s="18" t="str">
        <f t="shared" si="94"/>
        <v>C30水下</v>
      </c>
      <c r="AS135" s="29">
        <f t="shared" si="95"/>
        <v>257.6</v>
      </c>
      <c r="AT135" s="48">
        <f t="shared" si="96"/>
        <v>43808</v>
      </c>
      <c r="AU135" s="54">
        <v>28</v>
      </c>
      <c r="AV135" s="57">
        <f t="shared" si="84"/>
        <v>43836</v>
      </c>
      <c r="AW135" s="61">
        <v>3</v>
      </c>
      <c r="AX135" s="62">
        <v>38.5</v>
      </c>
      <c r="AY135" s="62">
        <v>39</v>
      </c>
      <c r="AZ135" s="62">
        <v>38.1</v>
      </c>
      <c r="BA135" s="62"/>
      <c r="BB135" s="62"/>
      <c r="BC135" s="62">
        <v>38.3</v>
      </c>
      <c r="BD135" s="54">
        <v>215</v>
      </c>
      <c r="BE135" s="54">
        <v>210</v>
      </c>
      <c r="BF135" s="54"/>
      <c r="BG135" s="49"/>
      <c r="BH135" s="23"/>
      <c r="BI135" s="133"/>
      <c r="BJ135" s="134"/>
      <c r="BK135" s="133"/>
      <c r="BL135" s="133"/>
      <c r="BM135" s="133"/>
      <c r="BN135" s="133"/>
      <c r="BO135" s="133"/>
      <c r="BP135" s="133"/>
      <c r="BQ135" s="133"/>
      <c r="BR135" s="133"/>
      <c r="BS135" s="133"/>
      <c r="BT135" s="133"/>
      <c r="BU135" s="133"/>
      <c r="BV135" s="133"/>
      <c r="BW135" s="133"/>
      <c r="BX135" s="133"/>
      <c r="BY135" s="133"/>
      <c r="BZ135" s="133"/>
      <c r="CA135" s="133"/>
      <c r="CB135" s="133"/>
      <c r="CC135" s="133"/>
      <c r="CD135" s="133"/>
      <c r="CE135" s="133"/>
      <c r="CF135" s="133"/>
      <c r="CG135" s="133"/>
      <c r="CH135" s="133"/>
      <c r="CI135" s="133"/>
      <c r="CJ135" s="133"/>
      <c r="CK135" s="133"/>
      <c r="CL135" s="133"/>
      <c r="CM135" s="133"/>
      <c r="CN135" s="133"/>
      <c r="CO135" s="133"/>
      <c r="CP135" s="133"/>
      <c r="CQ135" s="133"/>
      <c r="CR135" s="133"/>
      <c r="CS135" s="133"/>
      <c r="CT135" s="133"/>
      <c r="CU135" s="133"/>
      <c r="CV135" s="23"/>
      <c r="CW135" s="23"/>
      <c r="CX135" s="143"/>
      <c r="CY135" s="143"/>
      <c r="CZ135" s="143"/>
      <c r="DA135" s="143"/>
      <c r="DB135" s="143"/>
      <c r="DC135" s="143"/>
      <c r="DD135" s="143"/>
      <c r="DE135" s="143"/>
      <c r="DF135" s="143"/>
      <c r="DG135" s="143"/>
      <c r="DH135" s="143"/>
      <c r="DI135" s="143"/>
      <c r="DJ135" s="143"/>
      <c r="DK135" s="143"/>
      <c r="DL135" s="143"/>
      <c r="DM135" s="143"/>
      <c r="DN135" s="143"/>
      <c r="DO135" s="143"/>
      <c r="DP135" s="143"/>
      <c r="DQ135" s="143"/>
      <c r="DR135" s="143"/>
    </row>
    <row r="136" customHeight="1" spans="1:122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38">
        <v>133</v>
      </c>
      <c r="AE136" s="39" t="s">
        <v>1505</v>
      </c>
      <c r="AF136" s="39" t="s">
        <v>1556</v>
      </c>
      <c r="AG136" s="121" t="s">
        <v>1613</v>
      </c>
      <c r="AH136" s="54" t="s">
        <v>1508</v>
      </c>
      <c r="AI136" s="39">
        <v>257.6</v>
      </c>
      <c r="AJ136" s="122">
        <v>43809</v>
      </c>
      <c r="AK136" s="49"/>
      <c r="AL136" s="50"/>
      <c r="AM136" s="50"/>
      <c r="AN136" s="38" t="s">
        <v>1614</v>
      </c>
      <c r="AO136" s="39" t="str">
        <f t="shared" si="91"/>
        <v>松花江特大桥</v>
      </c>
      <c r="AP136" s="25" t="str">
        <f t="shared" si="92"/>
        <v>主桥桩基</v>
      </c>
      <c r="AQ136" s="47" t="str">
        <f t="shared" si="93"/>
        <v>58-13</v>
      </c>
      <c r="AR136" s="18" t="str">
        <f t="shared" si="94"/>
        <v>C30水下</v>
      </c>
      <c r="AS136" s="29">
        <f t="shared" si="95"/>
        <v>257.6</v>
      </c>
      <c r="AT136" s="48">
        <f t="shared" si="96"/>
        <v>43809</v>
      </c>
      <c r="AU136" s="54">
        <v>28</v>
      </c>
      <c r="AV136" s="57">
        <f t="shared" si="84"/>
        <v>43837</v>
      </c>
      <c r="AW136" s="61">
        <v>3</v>
      </c>
      <c r="AX136" s="62">
        <v>39.4</v>
      </c>
      <c r="AY136" s="62">
        <v>38.4</v>
      </c>
      <c r="AZ136" s="62">
        <v>38.8</v>
      </c>
      <c r="BA136" s="62"/>
      <c r="BB136" s="62"/>
      <c r="BC136" s="62">
        <v>38.3</v>
      </c>
      <c r="BD136" s="54">
        <v>210</v>
      </c>
      <c r="BE136" s="54">
        <v>195</v>
      </c>
      <c r="BF136" s="54"/>
      <c r="BG136" s="49"/>
      <c r="BH136" s="23"/>
      <c r="BI136" s="133"/>
      <c r="BJ136" s="134"/>
      <c r="BK136" s="133"/>
      <c r="BL136" s="133"/>
      <c r="BM136" s="133"/>
      <c r="BN136" s="133"/>
      <c r="BO136" s="133"/>
      <c r="BP136" s="133"/>
      <c r="BQ136" s="133"/>
      <c r="BR136" s="133"/>
      <c r="BS136" s="133"/>
      <c r="BT136" s="133"/>
      <c r="BU136" s="133"/>
      <c r="BV136" s="133"/>
      <c r="BW136" s="133"/>
      <c r="BX136" s="133"/>
      <c r="BY136" s="133"/>
      <c r="BZ136" s="133"/>
      <c r="CA136" s="133"/>
      <c r="CB136" s="133"/>
      <c r="CC136" s="133"/>
      <c r="CD136" s="133"/>
      <c r="CE136" s="133"/>
      <c r="CF136" s="133"/>
      <c r="CG136" s="133"/>
      <c r="CH136" s="133"/>
      <c r="CI136" s="133"/>
      <c r="CJ136" s="133"/>
      <c r="CK136" s="133"/>
      <c r="CL136" s="133"/>
      <c r="CM136" s="133"/>
      <c r="CN136" s="133"/>
      <c r="CO136" s="133"/>
      <c r="CP136" s="133"/>
      <c r="CQ136" s="133"/>
      <c r="CR136" s="133"/>
      <c r="CS136" s="133"/>
      <c r="CT136" s="133"/>
      <c r="CU136" s="133"/>
      <c r="CV136" s="23"/>
      <c r="CW136" s="23"/>
      <c r="CX136" s="143"/>
      <c r="CY136" s="143"/>
      <c r="CZ136" s="143"/>
      <c r="DA136" s="143"/>
      <c r="DB136" s="143"/>
      <c r="DC136" s="143"/>
      <c r="DD136" s="143"/>
      <c r="DE136" s="143"/>
      <c r="DF136" s="143"/>
      <c r="DG136" s="143"/>
      <c r="DH136" s="143"/>
      <c r="DI136" s="143"/>
      <c r="DJ136" s="143"/>
      <c r="DK136" s="143"/>
      <c r="DL136" s="143"/>
      <c r="DM136" s="143"/>
      <c r="DN136" s="143"/>
      <c r="DO136" s="143"/>
      <c r="DP136" s="143"/>
      <c r="DQ136" s="143"/>
      <c r="DR136" s="143"/>
    </row>
    <row r="137" customHeight="1" spans="1:122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38">
        <v>134</v>
      </c>
      <c r="AE137" s="39" t="s">
        <v>1505</v>
      </c>
      <c r="AF137" s="39" t="s">
        <v>1556</v>
      </c>
      <c r="AG137" s="121" t="s">
        <v>1615</v>
      </c>
      <c r="AH137" s="54" t="s">
        <v>1508</v>
      </c>
      <c r="AI137" s="39">
        <v>257.6</v>
      </c>
      <c r="AJ137" s="122">
        <v>43809</v>
      </c>
      <c r="AK137" s="49"/>
      <c r="AL137" s="50"/>
      <c r="AM137" s="50"/>
      <c r="AN137" s="38" t="s">
        <v>1616</v>
      </c>
      <c r="AO137" s="39" t="str">
        <f t="shared" si="91"/>
        <v>松花江特大桥</v>
      </c>
      <c r="AP137" s="25" t="str">
        <f t="shared" si="92"/>
        <v>主桥桩基</v>
      </c>
      <c r="AQ137" s="47" t="str">
        <f t="shared" si="93"/>
        <v>57-5</v>
      </c>
      <c r="AR137" s="18" t="str">
        <f t="shared" si="94"/>
        <v>C30水下</v>
      </c>
      <c r="AS137" s="29">
        <f t="shared" si="95"/>
        <v>257.6</v>
      </c>
      <c r="AT137" s="48">
        <f t="shared" si="96"/>
        <v>43809</v>
      </c>
      <c r="AU137" s="54">
        <v>28</v>
      </c>
      <c r="AV137" s="57">
        <f t="shared" si="84"/>
        <v>43837</v>
      </c>
      <c r="AW137" s="61">
        <v>3</v>
      </c>
      <c r="AX137" s="62">
        <v>39</v>
      </c>
      <c r="AY137" s="62">
        <v>38.1</v>
      </c>
      <c r="AZ137" s="62">
        <v>39.3</v>
      </c>
      <c r="BA137" s="62"/>
      <c r="BB137" s="62"/>
      <c r="BC137" s="62">
        <v>38.1</v>
      </c>
      <c r="BD137" s="54">
        <v>220</v>
      </c>
      <c r="BE137" s="54">
        <v>210</v>
      </c>
      <c r="BF137" s="54"/>
      <c r="BG137" s="49"/>
      <c r="BH137" s="23"/>
      <c r="BI137" s="133"/>
      <c r="BJ137" s="134"/>
      <c r="BK137" s="133"/>
      <c r="BL137" s="133"/>
      <c r="BM137" s="133"/>
      <c r="BN137" s="133"/>
      <c r="BO137" s="133"/>
      <c r="BP137" s="133"/>
      <c r="BQ137" s="133"/>
      <c r="BR137" s="133"/>
      <c r="BS137" s="133"/>
      <c r="BT137" s="133"/>
      <c r="BU137" s="133"/>
      <c r="BV137" s="133"/>
      <c r="BW137" s="133"/>
      <c r="BX137" s="133"/>
      <c r="BY137" s="133"/>
      <c r="BZ137" s="133"/>
      <c r="CA137" s="133"/>
      <c r="CB137" s="133"/>
      <c r="CC137" s="133"/>
      <c r="CD137" s="133"/>
      <c r="CE137" s="133"/>
      <c r="CF137" s="133"/>
      <c r="CG137" s="133"/>
      <c r="CH137" s="133"/>
      <c r="CI137" s="133"/>
      <c r="CJ137" s="133"/>
      <c r="CK137" s="133"/>
      <c r="CL137" s="133"/>
      <c r="CM137" s="133"/>
      <c r="CN137" s="133"/>
      <c r="CO137" s="133"/>
      <c r="CP137" s="133"/>
      <c r="CQ137" s="133"/>
      <c r="CR137" s="133"/>
      <c r="CS137" s="133"/>
      <c r="CT137" s="133"/>
      <c r="CU137" s="133"/>
      <c r="CV137" s="23"/>
      <c r="CW137" s="23"/>
      <c r="CX137" s="143"/>
      <c r="CY137" s="143"/>
      <c r="CZ137" s="143"/>
      <c r="DA137" s="143"/>
      <c r="DB137" s="143"/>
      <c r="DC137" s="143"/>
      <c r="DD137" s="143"/>
      <c r="DE137" s="143"/>
      <c r="DF137" s="143"/>
      <c r="DG137" s="143"/>
      <c r="DH137" s="143"/>
      <c r="DI137" s="143"/>
      <c r="DJ137" s="143"/>
      <c r="DK137" s="143"/>
      <c r="DL137" s="143"/>
      <c r="DM137" s="143"/>
      <c r="DN137" s="143"/>
      <c r="DO137" s="143"/>
      <c r="DP137" s="143"/>
      <c r="DQ137" s="143"/>
      <c r="DR137" s="143"/>
    </row>
    <row r="138" customHeight="1" spans="1:122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38">
        <v>135</v>
      </c>
      <c r="AE138" s="39" t="s">
        <v>1505</v>
      </c>
      <c r="AF138" s="39" t="s">
        <v>1556</v>
      </c>
      <c r="AG138" s="121" t="s">
        <v>1617</v>
      </c>
      <c r="AH138" s="54" t="s">
        <v>1508</v>
      </c>
      <c r="AI138" s="39">
        <v>257.6</v>
      </c>
      <c r="AJ138" s="122">
        <v>43810</v>
      </c>
      <c r="AK138" s="49"/>
      <c r="AL138" s="50"/>
      <c r="AM138" s="50"/>
      <c r="AN138" s="38" t="s">
        <v>1618</v>
      </c>
      <c r="AO138" s="39" t="str">
        <f t="shared" si="91"/>
        <v>松花江特大桥</v>
      </c>
      <c r="AP138" s="25" t="str">
        <f t="shared" si="92"/>
        <v>主桥桩基</v>
      </c>
      <c r="AQ138" s="47" t="str">
        <f t="shared" si="93"/>
        <v>58-5</v>
      </c>
      <c r="AR138" s="18" t="str">
        <f t="shared" si="94"/>
        <v>C30水下</v>
      </c>
      <c r="AS138" s="29">
        <f t="shared" si="95"/>
        <v>257.6</v>
      </c>
      <c r="AT138" s="48">
        <f t="shared" si="96"/>
        <v>43810</v>
      </c>
      <c r="AU138" s="54">
        <v>28</v>
      </c>
      <c r="AV138" s="57">
        <f t="shared" si="84"/>
        <v>43838</v>
      </c>
      <c r="AW138" s="61">
        <v>3</v>
      </c>
      <c r="AX138" s="62">
        <v>38.8</v>
      </c>
      <c r="AY138" s="62">
        <v>38.6</v>
      </c>
      <c r="AZ138" s="62">
        <v>38.2</v>
      </c>
      <c r="BA138" s="62"/>
      <c r="BB138" s="62"/>
      <c r="BC138" s="62">
        <v>37.4</v>
      </c>
      <c r="BD138" s="54">
        <v>215</v>
      </c>
      <c r="BE138" s="54">
        <v>210</v>
      </c>
      <c r="BF138" s="54"/>
      <c r="BG138" s="49"/>
      <c r="BH138" s="23"/>
      <c r="BI138" s="133"/>
      <c r="BJ138" s="134"/>
      <c r="BK138" s="133"/>
      <c r="BL138" s="133"/>
      <c r="BM138" s="133"/>
      <c r="BN138" s="133"/>
      <c r="BO138" s="133"/>
      <c r="BP138" s="133"/>
      <c r="BQ138" s="133"/>
      <c r="BR138" s="133"/>
      <c r="BS138" s="133"/>
      <c r="BT138" s="133"/>
      <c r="BU138" s="133"/>
      <c r="BV138" s="133"/>
      <c r="BW138" s="133"/>
      <c r="BX138" s="133"/>
      <c r="BY138" s="133"/>
      <c r="BZ138" s="133"/>
      <c r="CA138" s="133"/>
      <c r="CB138" s="133"/>
      <c r="CC138" s="133"/>
      <c r="CD138" s="133"/>
      <c r="CE138" s="133"/>
      <c r="CF138" s="133"/>
      <c r="CG138" s="133"/>
      <c r="CH138" s="133"/>
      <c r="CI138" s="133"/>
      <c r="CJ138" s="133"/>
      <c r="CK138" s="133"/>
      <c r="CL138" s="133"/>
      <c r="CM138" s="133"/>
      <c r="CN138" s="133"/>
      <c r="CO138" s="133"/>
      <c r="CP138" s="133"/>
      <c r="CQ138" s="133"/>
      <c r="CR138" s="133"/>
      <c r="CS138" s="133"/>
      <c r="CT138" s="133"/>
      <c r="CU138" s="133"/>
      <c r="CV138" s="23"/>
      <c r="CW138" s="23"/>
      <c r="CX138" s="143"/>
      <c r="CY138" s="143"/>
      <c r="CZ138" s="143"/>
      <c r="DA138" s="143"/>
      <c r="DB138" s="143"/>
      <c r="DC138" s="143"/>
      <c r="DD138" s="143"/>
      <c r="DE138" s="143"/>
      <c r="DF138" s="143"/>
      <c r="DG138" s="143"/>
      <c r="DH138" s="143"/>
      <c r="DI138" s="143"/>
      <c r="DJ138" s="143"/>
      <c r="DK138" s="143"/>
      <c r="DL138" s="143"/>
      <c r="DM138" s="143"/>
      <c r="DN138" s="143"/>
      <c r="DO138" s="143"/>
      <c r="DP138" s="143"/>
      <c r="DQ138" s="143"/>
      <c r="DR138" s="143"/>
    </row>
    <row r="139" customHeight="1" spans="1:122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38">
        <v>136</v>
      </c>
      <c r="AE139" s="39" t="s">
        <v>1505</v>
      </c>
      <c r="AF139" s="39" t="s">
        <v>1556</v>
      </c>
      <c r="AG139" s="121" t="s">
        <v>1619</v>
      </c>
      <c r="AH139" s="54" t="s">
        <v>1508</v>
      </c>
      <c r="AI139" s="39">
        <v>257.6</v>
      </c>
      <c r="AJ139" s="122">
        <v>43810</v>
      </c>
      <c r="AK139" s="49"/>
      <c r="AL139" s="50"/>
      <c r="AM139" s="50"/>
      <c r="AN139" s="38" t="s">
        <v>1620</v>
      </c>
      <c r="AO139" s="39" t="str">
        <f t="shared" si="91"/>
        <v>松花江特大桥</v>
      </c>
      <c r="AP139" s="25" t="str">
        <f t="shared" si="92"/>
        <v>主桥桩基</v>
      </c>
      <c r="AQ139" s="47" t="str">
        <f t="shared" si="93"/>
        <v>57-18</v>
      </c>
      <c r="AR139" s="18" t="str">
        <f t="shared" si="94"/>
        <v>C30水下</v>
      </c>
      <c r="AS139" s="29">
        <f t="shared" si="95"/>
        <v>257.6</v>
      </c>
      <c r="AT139" s="48">
        <f t="shared" si="96"/>
        <v>43810</v>
      </c>
      <c r="AU139" s="54">
        <v>28</v>
      </c>
      <c r="AV139" s="57">
        <f t="shared" si="84"/>
        <v>43838</v>
      </c>
      <c r="AW139" s="61">
        <v>3</v>
      </c>
      <c r="AX139" s="62">
        <v>37.4</v>
      </c>
      <c r="AY139" s="62">
        <v>39</v>
      </c>
      <c r="AZ139" s="62">
        <v>38.2</v>
      </c>
      <c r="BA139" s="62"/>
      <c r="BB139" s="62"/>
      <c r="BC139" s="62">
        <v>38.3</v>
      </c>
      <c r="BD139" s="54">
        <v>220</v>
      </c>
      <c r="BE139" s="54">
        <v>215</v>
      </c>
      <c r="BF139" s="54"/>
      <c r="BG139" s="49"/>
      <c r="BH139" s="23"/>
      <c r="BI139" s="133"/>
      <c r="BJ139" s="134"/>
      <c r="BK139" s="133"/>
      <c r="BL139" s="133"/>
      <c r="BM139" s="133"/>
      <c r="BN139" s="133"/>
      <c r="BO139" s="133"/>
      <c r="BP139" s="133"/>
      <c r="BQ139" s="133"/>
      <c r="BR139" s="133"/>
      <c r="BS139" s="133"/>
      <c r="BT139" s="133"/>
      <c r="BU139" s="133"/>
      <c r="BV139" s="133"/>
      <c r="BW139" s="133"/>
      <c r="BX139" s="133"/>
      <c r="BY139" s="133"/>
      <c r="BZ139" s="133"/>
      <c r="CA139" s="133"/>
      <c r="CB139" s="133"/>
      <c r="CC139" s="133"/>
      <c r="CD139" s="133"/>
      <c r="CE139" s="133"/>
      <c r="CF139" s="133"/>
      <c r="CG139" s="133"/>
      <c r="CH139" s="133"/>
      <c r="CI139" s="133"/>
      <c r="CJ139" s="133"/>
      <c r="CK139" s="133"/>
      <c r="CL139" s="133"/>
      <c r="CM139" s="133"/>
      <c r="CN139" s="133"/>
      <c r="CO139" s="133"/>
      <c r="CP139" s="133"/>
      <c r="CQ139" s="133"/>
      <c r="CR139" s="133"/>
      <c r="CS139" s="133"/>
      <c r="CT139" s="133"/>
      <c r="CU139" s="133"/>
      <c r="CV139" s="23"/>
      <c r="CW139" s="23"/>
      <c r="CX139" s="143"/>
      <c r="CY139" s="143"/>
      <c r="CZ139" s="143"/>
      <c r="DA139" s="143"/>
      <c r="DB139" s="143"/>
      <c r="DC139" s="143"/>
      <c r="DD139" s="143"/>
      <c r="DE139" s="143"/>
      <c r="DF139" s="143"/>
      <c r="DG139" s="143"/>
      <c r="DH139" s="143"/>
      <c r="DI139" s="143"/>
      <c r="DJ139" s="143"/>
      <c r="DK139" s="143"/>
      <c r="DL139" s="143"/>
      <c r="DM139" s="143"/>
      <c r="DN139" s="143"/>
      <c r="DO139" s="143"/>
      <c r="DP139" s="143"/>
      <c r="DQ139" s="143"/>
      <c r="DR139" s="143"/>
    </row>
    <row r="140" customHeight="1" spans="1:122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38">
        <v>137</v>
      </c>
      <c r="AE140" s="39" t="s">
        <v>1505</v>
      </c>
      <c r="AF140" s="39" t="s">
        <v>1556</v>
      </c>
      <c r="AG140" s="121" t="s">
        <v>1621</v>
      </c>
      <c r="AH140" s="54" t="s">
        <v>1508</v>
      </c>
      <c r="AI140" s="39">
        <v>257.6</v>
      </c>
      <c r="AJ140" s="122">
        <v>43811</v>
      </c>
      <c r="AK140" s="49"/>
      <c r="AL140" s="50"/>
      <c r="AM140" s="50"/>
      <c r="AN140" s="38" t="s">
        <v>1622</v>
      </c>
      <c r="AO140" s="39" t="str">
        <f t="shared" si="91"/>
        <v>松花江特大桥</v>
      </c>
      <c r="AP140" s="25" t="str">
        <f t="shared" si="92"/>
        <v>主桥桩基</v>
      </c>
      <c r="AQ140" s="47" t="str">
        <f t="shared" si="93"/>
        <v>58-18</v>
      </c>
      <c r="AR140" s="18" t="str">
        <f t="shared" si="94"/>
        <v>C30水下</v>
      </c>
      <c r="AS140" s="29">
        <f t="shared" si="95"/>
        <v>257.6</v>
      </c>
      <c r="AT140" s="48">
        <f t="shared" si="96"/>
        <v>43811</v>
      </c>
      <c r="AU140" s="54">
        <v>28</v>
      </c>
      <c r="AV140" s="57">
        <f t="shared" si="84"/>
        <v>43839</v>
      </c>
      <c r="AW140" s="61">
        <v>3</v>
      </c>
      <c r="AX140" s="62">
        <v>39.1</v>
      </c>
      <c r="AY140" s="62">
        <v>38.8</v>
      </c>
      <c r="AZ140" s="62">
        <v>38.2</v>
      </c>
      <c r="BA140" s="62"/>
      <c r="BB140" s="62"/>
      <c r="BC140" s="62">
        <v>38.1</v>
      </c>
      <c r="BD140" s="54">
        <v>220</v>
      </c>
      <c r="BE140" s="54">
        <v>210</v>
      </c>
      <c r="BF140" s="54"/>
      <c r="BG140" s="49"/>
      <c r="BH140" s="23"/>
      <c r="BI140" s="133"/>
      <c r="BJ140" s="134"/>
      <c r="BK140" s="133"/>
      <c r="BL140" s="133"/>
      <c r="BM140" s="133"/>
      <c r="BN140" s="133"/>
      <c r="BO140" s="133"/>
      <c r="BP140" s="133"/>
      <c r="BQ140" s="133"/>
      <c r="BR140" s="133"/>
      <c r="BS140" s="133"/>
      <c r="BT140" s="133"/>
      <c r="BU140" s="133"/>
      <c r="BV140" s="133"/>
      <c r="BW140" s="133"/>
      <c r="BX140" s="133"/>
      <c r="BY140" s="133"/>
      <c r="BZ140" s="133"/>
      <c r="CA140" s="133"/>
      <c r="CB140" s="133"/>
      <c r="CC140" s="133"/>
      <c r="CD140" s="133"/>
      <c r="CE140" s="133"/>
      <c r="CF140" s="133"/>
      <c r="CG140" s="133"/>
      <c r="CH140" s="133"/>
      <c r="CI140" s="133"/>
      <c r="CJ140" s="133"/>
      <c r="CK140" s="133"/>
      <c r="CL140" s="133"/>
      <c r="CM140" s="133"/>
      <c r="CN140" s="133"/>
      <c r="CO140" s="133"/>
      <c r="CP140" s="133"/>
      <c r="CQ140" s="133"/>
      <c r="CR140" s="133"/>
      <c r="CS140" s="133"/>
      <c r="CT140" s="133"/>
      <c r="CU140" s="133"/>
      <c r="CV140" s="23"/>
      <c r="CW140" s="23"/>
      <c r="CX140" s="143"/>
      <c r="CY140" s="143"/>
      <c r="CZ140" s="143"/>
      <c r="DA140" s="143"/>
      <c r="DB140" s="143"/>
      <c r="DC140" s="143"/>
      <c r="DD140" s="143"/>
      <c r="DE140" s="143"/>
      <c r="DF140" s="143"/>
      <c r="DG140" s="143"/>
      <c r="DH140" s="143"/>
      <c r="DI140" s="143"/>
      <c r="DJ140" s="143"/>
      <c r="DK140" s="143"/>
      <c r="DL140" s="143"/>
      <c r="DM140" s="143"/>
      <c r="DN140" s="143"/>
      <c r="DO140" s="143"/>
      <c r="DP140" s="143"/>
      <c r="DQ140" s="143"/>
      <c r="DR140" s="143"/>
    </row>
    <row r="141" customHeight="1" spans="1:122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38">
        <v>138</v>
      </c>
      <c r="AE141" s="39" t="s">
        <v>1505</v>
      </c>
      <c r="AF141" s="39" t="s">
        <v>1556</v>
      </c>
      <c r="AG141" s="121" t="s">
        <v>1623</v>
      </c>
      <c r="AH141" s="54" t="s">
        <v>1508</v>
      </c>
      <c r="AI141" s="39">
        <v>257.6</v>
      </c>
      <c r="AJ141" s="122">
        <v>43811</v>
      </c>
      <c r="AK141" s="49"/>
      <c r="AL141" s="50"/>
      <c r="AM141" s="50"/>
      <c r="AN141" s="38" t="s">
        <v>1624</v>
      </c>
      <c r="AO141" s="39" t="str">
        <f t="shared" si="91"/>
        <v>松花江特大桥</v>
      </c>
      <c r="AP141" s="25" t="str">
        <f t="shared" si="92"/>
        <v>主桥桩基</v>
      </c>
      <c r="AQ141" s="47" t="str">
        <f t="shared" si="93"/>
        <v>57-7</v>
      </c>
      <c r="AR141" s="18" t="str">
        <f t="shared" si="94"/>
        <v>C30水下</v>
      </c>
      <c r="AS141" s="29">
        <f t="shared" si="95"/>
        <v>257.6</v>
      </c>
      <c r="AT141" s="48">
        <f t="shared" si="96"/>
        <v>43811</v>
      </c>
      <c r="AU141" s="54">
        <v>28</v>
      </c>
      <c r="AV141" s="57">
        <f t="shared" si="84"/>
        <v>43839</v>
      </c>
      <c r="AW141" s="61">
        <v>3</v>
      </c>
      <c r="AX141" s="62">
        <v>38.2</v>
      </c>
      <c r="AY141" s="62">
        <v>37.2</v>
      </c>
      <c r="AZ141" s="62">
        <v>39</v>
      </c>
      <c r="BA141" s="62"/>
      <c r="BB141" s="62"/>
      <c r="BC141" s="62">
        <v>38.2</v>
      </c>
      <c r="BD141" s="54">
        <v>215</v>
      </c>
      <c r="BE141" s="54">
        <v>210</v>
      </c>
      <c r="BF141" s="54"/>
      <c r="BG141" s="49"/>
      <c r="BH141" s="23"/>
      <c r="BI141" s="133"/>
      <c r="BJ141" s="134"/>
      <c r="BK141" s="133"/>
      <c r="BL141" s="133"/>
      <c r="BM141" s="133"/>
      <c r="BN141" s="133"/>
      <c r="BO141" s="133"/>
      <c r="BP141" s="133"/>
      <c r="BQ141" s="133"/>
      <c r="BR141" s="133"/>
      <c r="BS141" s="133"/>
      <c r="BT141" s="133"/>
      <c r="BU141" s="133"/>
      <c r="BV141" s="133"/>
      <c r="BW141" s="133"/>
      <c r="BX141" s="133"/>
      <c r="BY141" s="133"/>
      <c r="BZ141" s="133"/>
      <c r="CA141" s="133"/>
      <c r="CB141" s="133"/>
      <c r="CC141" s="133"/>
      <c r="CD141" s="133"/>
      <c r="CE141" s="133"/>
      <c r="CF141" s="133"/>
      <c r="CG141" s="133"/>
      <c r="CH141" s="133"/>
      <c r="CI141" s="133"/>
      <c r="CJ141" s="133"/>
      <c r="CK141" s="133"/>
      <c r="CL141" s="133"/>
      <c r="CM141" s="133"/>
      <c r="CN141" s="133"/>
      <c r="CO141" s="133"/>
      <c r="CP141" s="133"/>
      <c r="CQ141" s="133"/>
      <c r="CR141" s="133"/>
      <c r="CS141" s="133"/>
      <c r="CT141" s="133"/>
      <c r="CU141" s="133"/>
      <c r="CV141" s="23"/>
      <c r="CW141" s="23"/>
      <c r="CX141" s="143"/>
      <c r="CY141" s="143"/>
      <c r="CZ141" s="143"/>
      <c r="DA141" s="143"/>
      <c r="DB141" s="143"/>
      <c r="DC141" s="143"/>
      <c r="DD141" s="143"/>
      <c r="DE141" s="143"/>
      <c r="DF141" s="143"/>
      <c r="DG141" s="143"/>
      <c r="DH141" s="143"/>
      <c r="DI141" s="143"/>
      <c r="DJ141" s="143"/>
      <c r="DK141" s="143"/>
      <c r="DL141" s="143"/>
      <c r="DM141" s="143"/>
      <c r="DN141" s="143"/>
      <c r="DO141" s="143"/>
      <c r="DP141" s="143"/>
      <c r="DQ141" s="143"/>
      <c r="DR141" s="143"/>
    </row>
    <row r="142" customHeight="1" spans="1:122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38">
        <v>139</v>
      </c>
      <c r="AE142" s="39" t="s">
        <v>1505</v>
      </c>
      <c r="AF142" s="39" t="s">
        <v>1556</v>
      </c>
      <c r="AG142" s="121" t="s">
        <v>1625</v>
      </c>
      <c r="AH142" s="54" t="s">
        <v>1508</v>
      </c>
      <c r="AI142" s="39">
        <v>257.6</v>
      </c>
      <c r="AJ142" s="122">
        <v>43812</v>
      </c>
      <c r="AK142" s="49"/>
      <c r="AL142" s="50"/>
      <c r="AM142" s="50"/>
      <c r="AN142" s="38" t="s">
        <v>1626</v>
      </c>
      <c r="AO142" s="39" t="str">
        <f t="shared" si="91"/>
        <v>松花江特大桥</v>
      </c>
      <c r="AP142" s="25" t="str">
        <f t="shared" si="92"/>
        <v>主桥桩基</v>
      </c>
      <c r="AQ142" s="47" t="str">
        <f t="shared" si="93"/>
        <v>58-7</v>
      </c>
      <c r="AR142" s="18" t="str">
        <f t="shared" si="94"/>
        <v>C30水下</v>
      </c>
      <c r="AS142" s="29">
        <f t="shared" si="95"/>
        <v>257.6</v>
      </c>
      <c r="AT142" s="48">
        <f t="shared" si="96"/>
        <v>43812</v>
      </c>
      <c r="AU142" s="54">
        <v>28</v>
      </c>
      <c r="AV142" s="57">
        <f t="shared" si="84"/>
        <v>43840</v>
      </c>
      <c r="AW142" s="61">
        <v>3</v>
      </c>
      <c r="AX142" s="62">
        <v>38.8</v>
      </c>
      <c r="AY142" s="62">
        <v>38.4</v>
      </c>
      <c r="AZ142" s="62">
        <v>39.2</v>
      </c>
      <c r="BA142" s="62"/>
      <c r="BB142" s="62"/>
      <c r="BC142" s="62">
        <v>37.4</v>
      </c>
      <c r="BD142" s="54">
        <v>220</v>
      </c>
      <c r="BE142" s="54">
        <v>210</v>
      </c>
      <c r="BF142" s="54"/>
      <c r="BG142" s="49"/>
      <c r="BH142" s="23"/>
      <c r="BI142" s="133"/>
      <c r="BJ142" s="134"/>
      <c r="BK142" s="133"/>
      <c r="BL142" s="133"/>
      <c r="BM142" s="133"/>
      <c r="BN142" s="133"/>
      <c r="BO142" s="133"/>
      <c r="BP142" s="133"/>
      <c r="BQ142" s="133"/>
      <c r="BR142" s="133"/>
      <c r="BS142" s="133"/>
      <c r="BT142" s="133"/>
      <c r="BU142" s="133"/>
      <c r="BV142" s="133"/>
      <c r="BW142" s="133"/>
      <c r="BX142" s="133"/>
      <c r="BY142" s="133"/>
      <c r="BZ142" s="133"/>
      <c r="CA142" s="133"/>
      <c r="CB142" s="133"/>
      <c r="CC142" s="133"/>
      <c r="CD142" s="133"/>
      <c r="CE142" s="133"/>
      <c r="CF142" s="133"/>
      <c r="CG142" s="133"/>
      <c r="CH142" s="133"/>
      <c r="CI142" s="133"/>
      <c r="CJ142" s="133"/>
      <c r="CK142" s="133"/>
      <c r="CL142" s="133"/>
      <c r="CM142" s="133"/>
      <c r="CN142" s="133"/>
      <c r="CO142" s="133"/>
      <c r="CP142" s="133"/>
      <c r="CQ142" s="133"/>
      <c r="CR142" s="133"/>
      <c r="CS142" s="133"/>
      <c r="CT142" s="133"/>
      <c r="CU142" s="133"/>
      <c r="CV142" s="23"/>
      <c r="CW142" s="23"/>
      <c r="CX142" s="143"/>
      <c r="CY142" s="143"/>
      <c r="CZ142" s="143"/>
      <c r="DA142" s="143"/>
      <c r="DB142" s="143"/>
      <c r="DC142" s="143"/>
      <c r="DD142" s="143"/>
      <c r="DE142" s="143"/>
      <c r="DF142" s="143"/>
      <c r="DG142" s="143"/>
      <c r="DH142" s="143"/>
      <c r="DI142" s="143"/>
      <c r="DJ142" s="143"/>
      <c r="DK142" s="143"/>
      <c r="DL142" s="143"/>
      <c r="DM142" s="143"/>
      <c r="DN142" s="143"/>
      <c r="DO142" s="143"/>
      <c r="DP142" s="143"/>
      <c r="DQ142" s="143"/>
      <c r="DR142" s="143"/>
    </row>
    <row r="143" customHeight="1" spans="1:122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38">
        <v>140</v>
      </c>
      <c r="AE143" s="39" t="s">
        <v>1505</v>
      </c>
      <c r="AF143" s="39" t="s">
        <v>1556</v>
      </c>
      <c r="AG143" s="121" t="s">
        <v>1627</v>
      </c>
      <c r="AH143" s="54" t="s">
        <v>1508</v>
      </c>
      <c r="AI143" s="39">
        <v>257.6</v>
      </c>
      <c r="AJ143" s="122">
        <v>43812</v>
      </c>
      <c r="AK143" s="49"/>
      <c r="AL143" s="50"/>
      <c r="AM143" s="50"/>
      <c r="AN143" s="38" t="s">
        <v>1628</v>
      </c>
      <c r="AO143" s="39" t="str">
        <f t="shared" si="91"/>
        <v>松花江特大桥</v>
      </c>
      <c r="AP143" s="25" t="str">
        <f t="shared" si="92"/>
        <v>主桥桩基</v>
      </c>
      <c r="AQ143" s="47" t="str">
        <f t="shared" si="93"/>
        <v>57-15</v>
      </c>
      <c r="AR143" s="18" t="str">
        <f t="shared" si="94"/>
        <v>C30水下</v>
      </c>
      <c r="AS143" s="29">
        <f t="shared" si="95"/>
        <v>257.6</v>
      </c>
      <c r="AT143" s="48">
        <f t="shared" si="96"/>
        <v>43812</v>
      </c>
      <c r="AU143" s="54">
        <v>28</v>
      </c>
      <c r="AV143" s="57">
        <f t="shared" si="84"/>
        <v>43840</v>
      </c>
      <c r="AW143" s="61">
        <v>3</v>
      </c>
      <c r="AX143" s="62">
        <v>39.4</v>
      </c>
      <c r="AY143" s="62">
        <v>37.4</v>
      </c>
      <c r="AZ143" s="62">
        <v>38.6</v>
      </c>
      <c r="BA143" s="62"/>
      <c r="BB143" s="62"/>
      <c r="BC143" s="62">
        <v>37.9</v>
      </c>
      <c r="BD143" s="54">
        <v>220</v>
      </c>
      <c r="BE143" s="54">
        <v>195</v>
      </c>
      <c r="BF143" s="54"/>
      <c r="BG143" s="49"/>
      <c r="BH143" s="23"/>
      <c r="BI143" s="133"/>
      <c r="BJ143" s="134"/>
      <c r="BK143" s="133"/>
      <c r="BL143" s="133"/>
      <c r="BM143" s="133"/>
      <c r="BN143" s="133"/>
      <c r="BO143" s="133"/>
      <c r="BP143" s="133"/>
      <c r="BQ143" s="133"/>
      <c r="BR143" s="133"/>
      <c r="BS143" s="133"/>
      <c r="BT143" s="133"/>
      <c r="BU143" s="133"/>
      <c r="BV143" s="133"/>
      <c r="BW143" s="133"/>
      <c r="BX143" s="133"/>
      <c r="BY143" s="133"/>
      <c r="BZ143" s="133"/>
      <c r="CA143" s="133"/>
      <c r="CB143" s="133"/>
      <c r="CC143" s="133"/>
      <c r="CD143" s="133"/>
      <c r="CE143" s="133"/>
      <c r="CF143" s="133"/>
      <c r="CG143" s="133"/>
      <c r="CH143" s="133"/>
      <c r="CI143" s="133"/>
      <c r="CJ143" s="133"/>
      <c r="CK143" s="133"/>
      <c r="CL143" s="133"/>
      <c r="CM143" s="133"/>
      <c r="CN143" s="133"/>
      <c r="CO143" s="133"/>
      <c r="CP143" s="133"/>
      <c r="CQ143" s="133"/>
      <c r="CR143" s="133"/>
      <c r="CS143" s="133"/>
      <c r="CT143" s="133"/>
      <c r="CU143" s="133"/>
      <c r="CV143" s="23"/>
      <c r="CW143" s="23"/>
      <c r="CX143" s="143"/>
      <c r="CY143" s="143"/>
      <c r="CZ143" s="143"/>
      <c r="DA143" s="143"/>
      <c r="DB143" s="143"/>
      <c r="DC143" s="143"/>
      <c r="DD143" s="143"/>
      <c r="DE143" s="143"/>
      <c r="DF143" s="143"/>
      <c r="DG143" s="143"/>
      <c r="DH143" s="143"/>
      <c r="DI143" s="143"/>
      <c r="DJ143" s="143"/>
      <c r="DK143" s="143"/>
      <c r="DL143" s="143"/>
      <c r="DM143" s="143"/>
      <c r="DN143" s="143"/>
      <c r="DO143" s="143"/>
      <c r="DP143" s="143"/>
      <c r="DQ143" s="143"/>
      <c r="DR143" s="143"/>
    </row>
    <row r="144" customHeight="1" spans="1:122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38">
        <v>141</v>
      </c>
      <c r="AE144" s="39" t="s">
        <v>1505</v>
      </c>
      <c r="AF144" s="39" t="s">
        <v>1556</v>
      </c>
      <c r="AG144" s="121" t="s">
        <v>1629</v>
      </c>
      <c r="AH144" s="54" t="s">
        <v>1508</v>
      </c>
      <c r="AI144" s="39">
        <v>257.6</v>
      </c>
      <c r="AJ144" s="122">
        <v>43813</v>
      </c>
      <c r="AK144" s="49"/>
      <c r="AL144" s="50"/>
      <c r="AM144" s="50"/>
      <c r="AN144" s="38" t="s">
        <v>1630</v>
      </c>
      <c r="AO144" s="39" t="str">
        <f t="shared" si="91"/>
        <v>松花江特大桥</v>
      </c>
      <c r="AP144" s="25" t="str">
        <f t="shared" si="92"/>
        <v>主桥桩基</v>
      </c>
      <c r="AQ144" s="47" t="str">
        <f t="shared" si="93"/>
        <v>58-15</v>
      </c>
      <c r="AR144" s="18" t="str">
        <f t="shared" si="94"/>
        <v>C30水下</v>
      </c>
      <c r="AS144" s="29">
        <f t="shared" si="95"/>
        <v>257.6</v>
      </c>
      <c r="AT144" s="48">
        <f t="shared" si="96"/>
        <v>43813</v>
      </c>
      <c r="AU144" s="54">
        <v>28</v>
      </c>
      <c r="AV144" s="57">
        <f t="shared" si="84"/>
        <v>43841</v>
      </c>
      <c r="AW144" s="61">
        <v>3</v>
      </c>
      <c r="AX144" s="62">
        <v>39.2</v>
      </c>
      <c r="AY144" s="62">
        <v>40.1</v>
      </c>
      <c r="AZ144" s="62">
        <v>40.1</v>
      </c>
      <c r="BA144" s="62"/>
      <c r="BB144" s="62"/>
      <c r="BC144" s="62">
        <v>37.7</v>
      </c>
      <c r="BD144" s="54">
        <v>210</v>
      </c>
      <c r="BE144" s="54">
        <v>195</v>
      </c>
      <c r="BF144" s="54"/>
      <c r="BG144" s="49"/>
      <c r="BH144" s="23"/>
      <c r="BI144" s="133"/>
      <c r="BJ144" s="134"/>
      <c r="BK144" s="133"/>
      <c r="BL144" s="133"/>
      <c r="BM144" s="133"/>
      <c r="BN144" s="133"/>
      <c r="BO144" s="133"/>
      <c r="BP144" s="133"/>
      <c r="BQ144" s="133"/>
      <c r="BR144" s="133"/>
      <c r="BS144" s="133"/>
      <c r="BT144" s="133"/>
      <c r="BU144" s="133"/>
      <c r="BV144" s="133"/>
      <c r="BW144" s="133"/>
      <c r="BX144" s="133"/>
      <c r="BY144" s="133"/>
      <c r="BZ144" s="133"/>
      <c r="CA144" s="133"/>
      <c r="CB144" s="133"/>
      <c r="CC144" s="133"/>
      <c r="CD144" s="133"/>
      <c r="CE144" s="133"/>
      <c r="CF144" s="133"/>
      <c r="CG144" s="133"/>
      <c r="CH144" s="133"/>
      <c r="CI144" s="133"/>
      <c r="CJ144" s="133"/>
      <c r="CK144" s="133"/>
      <c r="CL144" s="133"/>
      <c r="CM144" s="133"/>
      <c r="CN144" s="133"/>
      <c r="CO144" s="133"/>
      <c r="CP144" s="133"/>
      <c r="CQ144" s="133"/>
      <c r="CR144" s="133"/>
      <c r="CS144" s="133"/>
      <c r="CT144" s="133"/>
      <c r="CU144" s="133"/>
      <c r="CV144" s="23"/>
      <c r="CW144" s="23"/>
      <c r="CX144" s="143"/>
      <c r="CY144" s="143"/>
      <c r="CZ144" s="143"/>
      <c r="DA144" s="143"/>
      <c r="DB144" s="143"/>
      <c r="DC144" s="143"/>
      <c r="DD144" s="143"/>
      <c r="DE144" s="143"/>
      <c r="DF144" s="143"/>
      <c r="DG144" s="143"/>
      <c r="DH144" s="143"/>
      <c r="DI144" s="143"/>
      <c r="DJ144" s="143"/>
      <c r="DK144" s="143"/>
      <c r="DL144" s="143"/>
      <c r="DM144" s="143"/>
      <c r="DN144" s="143"/>
      <c r="DO144" s="143"/>
      <c r="DP144" s="143"/>
      <c r="DQ144" s="143"/>
      <c r="DR144" s="143"/>
    </row>
    <row r="145" customHeight="1" spans="1:122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38">
        <v>142</v>
      </c>
      <c r="AE145" s="39" t="s">
        <v>1505</v>
      </c>
      <c r="AF145" s="39" t="s">
        <v>1556</v>
      </c>
      <c r="AG145" s="121" t="s">
        <v>1631</v>
      </c>
      <c r="AH145" s="54" t="s">
        <v>1508</v>
      </c>
      <c r="AI145" s="39">
        <v>257.6</v>
      </c>
      <c r="AJ145" s="122">
        <v>43813</v>
      </c>
      <c r="AK145" s="49"/>
      <c r="AL145" s="50"/>
      <c r="AM145" s="50"/>
      <c r="AN145" s="38" t="s">
        <v>1632</v>
      </c>
      <c r="AO145" s="39" t="str">
        <f t="shared" si="91"/>
        <v>松花江特大桥</v>
      </c>
      <c r="AP145" s="25" t="str">
        <f t="shared" si="92"/>
        <v>主桥桩基</v>
      </c>
      <c r="AQ145" s="47" t="str">
        <f t="shared" si="93"/>
        <v>57-8</v>
      </c>
      <c r="AR145" s="18" t="str">
        <f t="shared" si="94"/>
        <v>C30水下</v>
      </c>
      <c r="AS145" s="29">
        <f t="shared" si="95"/>
        <v>257.6</v>
      </c>
      <c r="AT145" s="48">
        <f t="shared" si="96"/>
        <v>43813</v>
      </c>
      <c r="AU145" s="54">
        <v>28</v>
      </c>
      <c r="AV145" s="57">
        <f t="shared" si="84"/>
        <v>43841</v>
      </c>
      <c r="AW145" s="61">
        <v>3</v>
      </c>
      <c r="AX145" s="62">
        <v>40</v>
      </c>
      <c r="AY145" s="62">
        <v>38</v>
      </c>
      <c r="AZ145" s="62">
        <v>38.7</v>
      </c>
      <c r="BA145" s="62"/>
      <c r="BB145" s="62"/>
      <c r="BC145" s="62">
        <v>39.2</v>
      </c>
      <c r="BD145" s="54">
        <v>220</v>
      </c>
      <c r="BE145" s="54">
        <v>210</v>
      </c>
      <c r="BF145" s="54"/>
      <c r="BG145" s="49"/>
      <c r="BH145" s="23"/>
      <c r="BI145" s="133"/>
      <c r="BJ145" s="134"/>
      <c r="BK145" s="133"/>
      <c r="BL145" s="133"/>
      <c r="BM145" s="133"/>
      <c r="BN145" s="133"/>
      <c r="BO145" s="133"/>
      <c r="BP145" s="133"/>
      <c r="BQ145" s="133"/>
      <c r="BR145" s="133"/>
      <c r="BS145" s="133"/>
      <c r="BT145" s="133"/>
      <c r="BU145" s="133"/>
      <c r="BV145" s="133"/>
      <c r="BW145" s="133"/>
      <c r="BX145" s="133"/>
      <c r="BY145" s="133"/>
      <c r="BZ145" s="133"/>
      <c r="CA145" s="133"/>
      <c r="CB145" s="133"/>
      <c r="CC145" s="133"/>
      <c r="CD145" s="133"/>
      <c r="CE145" s="133"/>
      <c r="CF145" s="133"/>
      <c r="CG145" s="133"/>
      <c r="CH145" s="133"/>
      <c r="CI145" s="133"/>
      <c r="CJ145" s="133"/>
      <c r="CK145" s="133"/>
      <c r="CL145" s="133"/>
      <c r="CM145" s="133"/>
      <c r="CN145" s="133"/>
      <c r="CO145" s="133"/>
      <c r="CP145" s="133"/>
      <c r="CQ145" s="133"/>
      <c r="CR145" s="133"/>
      <c r="CS145" s="133"/>
      <c r="CT145" s="133"/>
      <c r="CU145" s="133"/>
      <c r="CV145" s="23"/>
      <c r="CW145" s="23"/>
      <c r="CX145" s="143"/>
      <c r="CY145" s="143"/>
      <c r="CZ145" s="143"/>
      <c r="DA145" s="143"/>
      <c r="DB145" s="143"/>
      <c r="DC145" s="143"/>
      <c r="DD145" s="143"/>
      <c r="DE145" s="143"/>
      <c r="DF145" s="143"/>
      <c r="DG145" s="143"/>
      <c r="DH145" s="143"/>
      <c r="DI145" s="143"/>
      <c r="DJ145" s="143"/>
      <c r="DK145" s="143"/>
      <c r="DL145" s="143"/>
      <c r="DM145" s="143"/>
      <c r="DN145" s="143"/>
      <c r="DO145" s="143"/>
      <c r="DP145" s="143"/>
      <c r="DQ145" s="143"/>
      <c r="DR145" s="143"/>
    </row>
    <row r="146" customHeight="1" spans="1:122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38">
        <v>143</v>
      </c>
      <c r="AE146" s="39" t="s">
        <v>1505</v>
      </c>
      <c r="AF146" s="39" t="s">
        <v>1556</v>
      </c>
      <c r="AG146" s="121" t="s">
        <v>1633</v>
      </c>
      <c r="AH146" s="54" t="s">
        <v>1508</v>
      </c>
      <c r="AI146" s="39">
        <v>257.6</v>
      </c>
      <c r="AJ146" s="122">
        <v>43814</v>
      </c>
      <c r="AK146" s="49"/>
      <c r="AL146" s="50"/>
      <c r="AM146" s="50"/>
      <c r="AN146" s="38" t="s">
        <v>1634</v>
      </c>
      <c r="AO146" s="39" t="str">
        <f t="shared" si="91"/>
        <v>松花江特大桥</v>
      </c>
      <c r="AP146" s="25" t="str">
        <f t="shared" si="92"/>
        <v>主桥桩基</v>
      </c>
      <c r="AQ146" s="47" t="str">
        <f t="shared" si="93"/>
        <v>58-8</v>
      </c>
      <c r="AR146" s="18" t="str">
        <f t="shared" si="94"/>
        <v>C30水下</v>
      </c>
      <c r="AS146" s="29">
        <f t="shared" si="95"/>
        <v>257.6</v>
      </c>
      <c r="AT146" s="48">
        <f t="shared" si="96"/>
        <v>43814</v>
      </c>
      <c r="AU146" s="54">
        <v>28</v>
      </c>
      <c r="AV146" s="57">
        <f t="shared" si="84"/>
        <v>43842</v>
      </c>
      <c r="AW146" s="61">
        <v>3</v>
      </c>
      <c r="AX146" s="62">
        <v>38.4</v>
      </c>
      <c r="AY146" s="62">
        <v>38.8</v>
      </c>
      <c r="AZ146" s="62">
        <v>39.3</v>
      </c>
      <c r="BA146" s="62"/>
      <c r="BB146" s="62"/>
      <c r="BC146" s="62">
        <v>38.5</v>
      </c>
      <c r="BD146" s="54">
        <v>210</v>
      </c>
      <c r="BE146" s="54">
        <v>195</v>
      </c>
      <c r="BF146" s="54"/>
      <c r="BG146" s="49"/>
      <c r="BH146" s="23"/>
      <c r="BI146" s="133"/>
      <c r="BJ146" s="134"/>
      <c r="BK146" s="133"/>
      <c r="BL146" s="133"/>
      <c r="BM146" s="133"/>
      <c r="BN146" s="133"/>
      <c r="BO146" s="133"/>
      <c r="BP146" s="133"/>
      <c r="BQ146" s="133"/>
      <c r="BR146" s="133"/>
      <c r="BS146" s="133"/>
      <c r="BT146" s="133"/>
      <c r="BU146" s="133"/>
      <c r="BV146" s="133"/>
      <c r="BW146" s="133"/>
      <c r="BX146" s="133"/>
      <c r="BY146" s="133"/>
      <c r="BZ146" s="133"/>
      <c r="CA146" s="133"/>
      <c r="CB146" s="133"/>
      <c r="CC146" s="133"/>
      <c r="CD146" s="133"/>
      <c r="CE146" s="133"/>
      <c r="CF146" s="133"/>
      <c r="CG146" s="133"/>
      <c r="CH146" s="133"/>
      <c r="CI146" s="133"/>
      <c r="CJ146" s="133"/>
      <c r="CK146" s="133"/>
      <c r="CL146" s="133"/>
      <c r="CM146" s="133"/>
      <c r="CN146" s="133"/>
      <c r="CO146" s="133"/>
      <c r="CP146" s="133"/>
      <c r="CQ146" s="133"/>
      <c r="CR146" s="133"/>
      <c r="CS146" s="133"/>
      <c r="CT146" s="133"/>
      <c r="CU146" s="133"/>
      <c r="CV146" s="23"/>
      <c r="CW146" s="23"/>
      <c r="CX146" s="143"/>
      <c r="CY146" s="143"/>
      <c r="CZ146" s="143"/>
      <c r="DA146" s="143"/>
      <c r="DB146" s="143"/>
      <c r="DC146" s="143"/>
      <c r="DD146" s="143"/>
      <c r="DE146" s="143"/>
      <c r="DF146" s="143"/>
      <c r="DG146" s="143"/>
      <c r="DH146" s="143"/>
      <c r="DI146" s="143"/>
      <c r="DJ146" s="143"/>
      <c r="DK146" s="143"/>
      <c r="DL146" s="143"/>
      <c r="DM146" s="143"/>
      <c r="DN146" s="143"/>
      <c r="DO146" s="143"/>
      <c r="DP146" s="143"/>
      <c r="DQ146" s="143"/>
      <c r="DR146" s="143"/>
    </row>
    <row r="147" customHeight="1" spans="1:122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38">
        <v>144</v>
      </c>
      <c r="AE147" s="39" t="s">
        <v>1505</v>
      </c>
      <c r="AF147" s="39" t="s">
        <v>1556</v>
      </c>
      <c r="AG147" s="121" t="s">
        <v>1635</v>
      </c>
      <c r="AH147" s="54" t="s">
        <v>1508</v>
      </c>
      <c r="AI147" s="39">
        <v>257.6</v>
      </c>
      <c r="AJ147" s="122">
        <v>43815</v>
      </c>
      <c r="AK147" s="49"/>
      <c r="AL147" s="50"/>
      <c r="AM147" s="50"/>
      <c r="AN147" s="38" t="s">
        <v>1636</v>
      </c>
      <c r="AO147" s="39" t="str">
        <f t="shared" si="91"/>
        <v>松花江特大桥</v>
      </c>
      <c r="AP147" s="25" t="str">
        <f t="shared" si="92"/>
        <v>主桥桩基</v>
      </c>
      <c r="AQ147" s="47" t="str">
        <f t="shared" si="93"/>
        <v>57-10</v>
      </c>
      <c r="AR147" s="18" t="str">
        <f t="shared" si="94"/>
        <v>C30水下</v>
      </c>
      <c r="AS147" s="29">
        <f t="shared" si="95"/>
        <v>257.6</v>
      </c>
      <c r="AT147" s="48">
        <f t="shared" si="96"/>
        <v>43815</v>
      </c>
      <c r="AU147" s="54">
        <v>28</v>
      </c>
      <c r="AV147" s="57">
        <f t="shared" si="84"/>
        <v>43843</v>
      </c>
      <c r="AW147" s="61">
        <v>3</v>
      </c>
      <c r="AX147" s="163">
        <v>37.9</v>
      </c>
      <c r="AY147" s="62">
        <v>38.5</v>
      </c>
      <c r="AZ147" s="62">
        <v>39.5</v>
      </c>
      <c r="BA147" s="62"/>
      <c r="BB147" s="62"/>
      <c r="BC147" s="62">
        <v>37.7</v>
      </c>
      <c r="BD147" s="54">
        <v>215</v>
      </c>
      <c r="BE147" s="54">
        <v>210</v>
      </c>
      <c r="BF147" s="54"/>
      <c r="BG147" s="49"/>
      <c r="BH147" s="23"/>
      <c r="BI147" s="133"/>
      <c r="BJ147" s="134"/>
      <c r="BK147" s="133"/>
      <c r="BL147" s="133"/>
      <c r="BM147" s="133"/>
      <c r="BN147" s="133"/>
      <c r="BO147" s="133"/>
      <c r="BP147" s="133"/>
      <c r="BQ147" s="133"/>
      <c r="BR147" s="133"/>
      <c r="BS147" s="133"/>
      <c r="BT147" s="133"/>
      <c r="BU147" s="133"/>
      <c r="BV147" s="133"/>
      <c r="BW147" s="133"/>
      <c r="BX147" s="133"/>
      <c r="BY147" s="133"/>
      <c r="BZ147" s="133"/>
      <c r="CA147" s="133"/>
      <c r="CB147" s="133"/>
      <c r="CC147" s="133"/>
      <c r="CD147" s="133"/>
      <c r="CE147" s="133"/>
      <c r="CF147" s="133"/>
      <c r="CG147" s="133"/>
      <c r="CH147" s="133"/>
      <c r="CI147" s="133"/>
      <c r="CJ147" s="133"/>
      <c r="CK147" s="133"/>
      <c r="CL147" s="133"/>
      <c r="CM147" s="133"/>
      <c r="CN147" s="133"/>
      <c r="CO147" s="133"/>
      <c r="CP147" s="133"/>
      <c r="CQ147" s="133"/>
      <c r="CR147" s="133"/>
      <c r="CS147" s="133"/>
      <c r="CT147" s="133"/>
      <c r="CU147" s="133"/>
      <c r="CV147" s="23"/>
      <c r="CW147" s="23"/>
      <c r="CX147" s="143"/>
      <c r="CY147" s="143"/>
      <c r="CZ147" s="143"/>
      <c r="DA147" s="143"/>
      <c r="DB147" s="143"/>
      <c r="DC147" s="143"/>
      <c r="DD147" s="143"/>
      <c r="DE147" s="143"/>
      <c r="DF147" s="143"/>
      <c r="DG147" s="143"/>
      <c r="DH147" s="143"/>
      <c r="DI147" s="143"/>
      <c r="DJ147" s="143"/>
      <c r="DK147" s="143"/>
      <c r="DL147" s="143"/>
      <c r="DM147" s="143"/>
      <c r="DN147" s="143"/>
      <c r="DO147" s="143"/>
      <c r="DP147" s="143"/>
      <c r="DQ147" s="143"/>
      <c r="DR147" s="143"/>
    </row>
    <row r="148" customHeight="1" spans="1:122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38">
        <v>145</v>
      </c>
      <c r="AE148" s="39" t="s">
        <v>1505</v>
      </c>
      <c r="AF148" s="39" t="s">
        <v>1556</v>
      </c>
      <c r="AG148" s="121" t="s">
        <v>1637</v>
      </c>
      <c r="AH148" s="54" t="s">
        <v>1508</v>
      </c>
      <c r="AI148" s="39">
        <v>257.6</v>
      </c>
      <c r="AJ148" s="122">
        <v>43816</v>
      </c>
      <c r="AK148" s="49"/>
      <c r="AL148" s="50"/>
      <c r="AM148" s="50"/>
      <c r="AN148" s="38" t="s">
        <v>1638</v>
      </c>
      <c r="AO148" s="39" t="str">
        <f t="shared" si="91"/>
        <v>松花江特大桥</v>
      </c>
      <c r="AP148" s="25" t="str">
        <f t="shared" si="92"/>
        <v>主桥桩基</v>
      </c>
      <c r="AQ148" s="47" t="str">
        <f t="shared" si="93"/>
        <v>58-10</v>
      </c>
      <c r="AR148" s="18" t="str">
        <f t="shared" si="94"/>
        <v>C30水下</v>
      </c>
      <c r="AS148" s="29">
        <f t="shared" si="95"/>
        <v>257.6</v>
      </c>
      <c r="AT148" s="48">
        <f t="shared" si="96"/>
        <v>43816</v>
      </c>
      <c r="AU148" s="54">
        <v>28</v>
      </c>
      <c r="AV148" s="57">
        <f t="shared" si="84"/>
        <v>43844</v>
      </c>
      <c r="AW148" s="61">
        <v>3</v>
      </c>
      <c r="AX148" s="62">
        <v>39.5</v>
      </c>
      <c r="AY148" s="62">
        <v>38.3</v>
      </c>
      <c r="AZ148" s="62">
        <v>38.1</v>
      </c>
      <c r="BA148" s="62"/>
      <c r="BB148" s="62"/>
      <c r="BC148" s="62">
        <v>37.7</v>
      </c>
      <c r="BD148" s="54">
        <v>220</v>
      </c>
      <c r="BE148" s="54">
        <v>210</v>
      </c>
      <c r="BF148" s="54"/>
      <c r="BG148" s="49"/>
      <c r="BH148" s="23"/>
      <c r="BI148" s="133"/>
      <c r="BJ148" s="134"/>
      <c r="BK148" s="133"/>
      <c r="BL148" s="133"/>
      <c r="BM148" s="133"/>
      <c r="BN148" s="133"/>
      <c r="BO148" s="133"/>
      <c r="BP148" s="133"/>
      <c r="BQ148" s="133"/>
      <c r="BR148" s="133"/>
      <c r="BS148" s="133"/>
      <c r="BT148" s="133"/>
      <c r="BU148" s="133"/>
      <c r="BV148" s="133"/>
      <c r="BW148" s="133"/>
      <c r="BX148" s="133"/>
      <c r="BY148" s="133"/>
      <c r="BZ148" s="133"/>
      <c r="CA148" s="133"/>
      <c r="CB148" s="133"/>
      <c r="CC148" s="133"/>
      <c r="CD148" s="133"/>
      <c r="CE148" s="133"/>
      <c r="CF148" s="133"/>
      <c r="CG148" s="133"/>
      <c r="CH148" s="133"/>
      <c r="CI148" s="133"/>
      <c r="CJ148" s="133"/>
      <c r="CK148" s="133"/>
      <c r="CL148" s="133"/>
      <c r="CM148" s="133"/>
      <c r="CN148" s="133"/>
      <c r="CO148" s="133"/>
      <c r="CP148" s="133"/>
      <c r="CQ148" s="133"/>
      <c r="CR148" s="133"/>
      <c r="CS148" s="133"/>
      <c r="CT148" s="133"/>
      <c r="CU148" s="133"/>
      <c r="CV148" s="23"/>
      <c r="CW148" s="23"/>
      <c r="CX148" s="143"/>
      <c r="CY148" s="143"/>
      <c r="CZ148" s="143"/>
      <c r="DA148" s="143"/>
      <c r="DB148" s="143"/>
      <c r="DC148" s="143"/>
      <c r="DD148" s="143"/>
      <c r="DE148" s="143"/>
      <c r="DF148" s="143"/>
      <c r="DG148" s="143"/>
      <c r="DH148" s="143"/>
      <c r="DI148" s="143"/>
      <c r="DJ148" s="143"/>
      <c r="DK148" s="143"/>
      <c r="DL148" s="143"/>
      <c r="DM148" s="143"/>
      <c r="DN148" s="143"/>
      <c r="DO148" s="143"/>
      <c r="DP148" s="143"/>
      <c r="DQ148" s="143"/>
      <c r="DR148" s="143"/>
    </row>
    <row r="149" customHeight="1" spans="1:122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  <c r="AD149" s="38">
        <v>146</v>
      </c>
      <c r="AE149" s="39" t="s">
        <v>1505</v>
      </c>
      <c r="AF149" s="39" t="s">
        <v>1556</v>
      </c>
      <c r="AG149" s="121" t="s">
        <v>1639</v>
      </c>
      <c r="AH149" s="54" t="s">
        <v>1508</v>
      </c>
      <c r="AI149" s="39">
        <v>257.6</v>
      </c>
      <c r="AJ149" s="122">
        <v>43818</v>
      </c>
      <c r="AK149" s="49"/>
      <c r="AL149" s="50"/>
      <c r="AM149" s="50"/>
      <c r="AN149" s="38" t="s">
        <v>1640</v>
      </c>
      <c r="AO149" s="39" t="str">
        <f t="shared" si="91"/>
        <v>松花江特大桥</v>
      </c>
      <c r="AP149" s="25" t="str">
        <f t="shared" si="92"/>
        <v>主桥桩基</v>
      </c>
      <c r="AQ149" s="47" t="str">
        <f t="shared" si="93"/>
        <v>57-14</v>
      </c>
      <c r="AR149" s="18" t="str">
        <f t="shared" si="94"/>
        <v>C30水下</v>
      </c>
      <c r="AS149" s="29">
        <f t="shared" si="95"/>
        <v>257.6</v>
      </c>
      <c r="AT149" s="48">
        <f t="shared" si="96"/>
        <v>43818</v>
      </c>
      <c r="AU149" s="54">
        <v>28</v>
      </c>
      <c r="AV149" s="57">
        <f t="shared" si="84"/>
        <v>43846</v>
      </c>
      <c r="AW149" s="61">
        <v>3</v>
      </c>
      <c r="AX149" s="62">
        <v>37.8</v>
      </c>
      <c r="AY149" s="62">
        <v>37.9</v>
      </c>
      <c r="AZ149" s="62">
        <v>38.9</v>
      </c>
      <c r="BA149" s="62"/>
      <c r="BB149" s="62"/>
      <c r="BC149" s="62">
        <v>38.9</v>
      </c>
      <c r="BD149" s="54">
        <v>215</v>
      </c>
      <c r="BE149" s="54">
        <v>195</v>
      </c>
      <c r="BF149" s="54"/>
      <c r="BG149" s="49"/>
      <c r="BH149" s="23"/>
      <c r="BI149" s="133"/>
      <c r="BJ149" s="134"/>
      <c r="BK149" s="133"/>
      <c r="BL149" s="133"/>
      <c r="BM149" s="133"/>
      <c r="BN149" s="133"/>
      <c r="BO149" s="133"/>
      <c r="BP149" s="133"/>
      <c r="BQ149" s="133"/>
      <c r="BR149" s="133"/>
      <c r="BS149" s="133"/>
      <c r="BT149" s="133"/>
      <c r="BU149" s="133"/>
      <c r="BV149" s="133"/>
      <c r="BW149" s="133"/>
      <c r="BX149" s="133"/>
      <c r="BY149" s="133"/>
      <c r="BZ149" s="133"/>
      <c r="CA149" s="133"/>
      <c r="CB149" s="133"/>
      <c r="CC149" s="133"/>
      <c r="CD149" s="133"/>
      <c r="CE149" s="133"/>
      <c r="CF149" s="133"/>
      <c r="CG149" s="133"/>
      <c r="CH149" s="133"/>
      <c r="CI149" s="133"/>
      <c r="CJ149" s="133"/>
      <c r="CK149" s="133"/>
      <c r="CL149" s="133"/>
      <c r="CM149" s="133"/>
      <c r="CN149" s="133"/>
      <c r="CO149" s="133"/>
      <c r="CP149" s="133"/>
      <c r="CQ149" s="133"/>
      <c r="CR149" s="133"/>
      <c r="CS149" s="133"/>
      <c r="CT149" s="133"/>
      <c r="CU149" s="133"/>
      <c r="CV149" s="23"/>
      <c r="CW149" s="23"/>
      <c r="CX149" s="143"/>
      <c r="CY149" s="143"/>
      <c r="CZ149" s="143"/>
      <c r="DA149" s="143"/>
      <c r="DB149" s="143"/>
      <c r="DC149" s="143"/>
      <c r="DD149" s="143"/>
      <c r="DE149" s="143"/>
      <c r="DF149" s="143"/>
      <c r="DG149" s="143"/>
      <c r="DH149" s="143"/>
      <c r="DI149" s="143"/>
      <c r="DJ149" s="143"/>
      <c r="DK149" s="143"/>
      <c r="DL149" s="143"/>
      <c r="DM149" s="143"/>
      <c r="DN149" s="143"/>
      <c r="DO149" s="143"/>
      <c r="DP149" s="143"/>
      <c r="DQ149" s="143"/>
      <c r="DR149" s="143"/>
    </row>
    <row r="150" customHeight="1" spans="1:122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38">
        <v>147</v>
      </c>
      <c r="AE150" s="39" t="s">
        <v>1505</v>
      </c>
      <c r="AF150" s="39" t="s">
        <v>1551</v>
      </c>
      <c r="AG150" s="121" t="s">
        <v>1641</v>
      </c>
      <c r="AH150" s="54" t="s">
        <v>1508</v>
      </c>
      <c r="AI150" s="39">
        <v>172.8</v>
      </c>
      <c r="AJ150" s="122">
        <v>43917</v>
      </c>
      <c r="AK150" s="49"/>
      <c r="AL150" s="50"/>
      <c r="AM150" s="50"/>
      <c r="AN150" s="38" t="s">
        <v>1642</v>
      </c>
      <c r="AO150" s="39" t="str">
        <f t="shared" si="91"/>
        <v>松花江特大桥</v>
      </c>
      <c r="AP150" s="25" t="str">
        <f t="shared" si="92"/>
        <v>过渡墩桩基</v>
      </c>
      <c r="AQ150" s="47" t="str">
        <f t="shared" si="93"/>
        <v>59-2</v>
      </c>
      <c r="AR150" s="18" t="str">
        <f t="shared" si="94"/>
        <v>C30水下</v>
      </c>
      <c r="AS150" s="29">
        <f t="shared" si="95"/>
        <v>172.8</v>
      </c>
      <c r="AT150" s="48">
        <f t="shared" si="96"/>
        <v>43917</v>
      </c>
      <c r="AU150" s="54">
        <v>28</v>
      </c>
      <c r="AV150" s="57">
        <f t="shared" si="84"/>
        <v>43945</v>
      </c>
      <c r="AW150" s="61">
        <v>3</v>
      </c>
      <c r="AX150" s="62">
        <v>38.9</v>
      </c>
      <c r="AY150" s="62">
        <v>37.2</v>
      </c>
      <c r="AZ150" s="62">
        <v>37.4</v>
      </c>
      <c r="BA150" s="62"/>
      <c r="BB150" s="62"/>
      <c r="BC150" s="62"/>
      <c r="BD150" s="54">
        <v>200</v>
      </c>
      <c r="BE150" s="54">
        <v>205</v>
      </c>
      <c r="BF150" s="54"/>
      <c r="BG150" s="49"/>
      <c r="BH150" s="23"/>
      <c r="BI150" s="133"/>
      <c r="BJ150" s="134"/>
      <c r="BK150" s="133"/>
      <c r="BL150" s="133"/>
      <c r="BM150" s="133"/>
      <c r="BN150" s="133"/>
      <c r="BO150" s="133"/>
      <c r="BP150" s="133"/>
      <c r="BQ150" s="133"/>
      <c r="BR150" s="133"/>
      <c r="BS150" s="133"/>
      <c r="BT150" s="133"/>
      <c r="BU150" s="133"/>
      <c r="BV150" s="133"/>
      <c r="BW150" s="133"/>
      <c r="BX150" s="133"/>
      <c r="BY150" s="133"/>
      <c r="BZ150" s="133"/>
      <c r="CA150" s="133"/>
      <c r="CB150" s="133"/>
      <c r="CC150" s="133"/>
      <c r="CD150" s="133"/>
      <c r="CE150" s="133"/>
      <c r="CF150" s="133"/>
      <c r="CG150" s="133"/>
      <c r="CH150" s="133"/>
      <c r="CI150" s="133"/>
      <c r="CJ150" s="133"/>
      <c r="CK150" s="133"/>
      <c r="CL150" s="133"/>
      <c r="CM150" s="133"/>
      <c r="CN150" s="133"/>
      <c r="CO150" s="133"/>
      <c r="CP150" s="133"/>
      <c r="CQ150" s="133"/>
      <c r="CR150" s="133"/>
      <c r="CS150" s="133"/>
      <c r="CT150" s="133"/>
      <c r="CU150" s="133"/>
      <c r="CV150" s="23"/>
      <c r="CW150" s="23"/>
      <c r="CX150" s="143"/>
      <c r="CY150" s="143"/>
      <c r="CZ150" s="143"/>
      <c r="DA150" s="143"/>
      <c r="DB150" s="143"/>
      <c r="DC150" s="143"/>
      <c r="DD150" s="143"/>
      <c r="DE150" s="143"/>
      <c r="DF150" s="143"/>
      <c r="DG150" s="143"/>
      <c r="DH150" s="143"/>
      <c r="DI150" s="143"/>
      <c r="DJ150" s="143"/>
      <c r="DK150" s="143"/>
      <c r="DL150" s="143"/>
      <c r="DM150" s="143"/>
      <c r="DN150" s="143"/>
      <c r="DO150" s="143"/>
      <c r="DP150" s="143"/>
      <c r="DQ150" s="143"/>
      <c r="DR150" s="143"/>
    </row>
    <row r="151" customHeight="1" spans="1:122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  <c r="AC151" s="23"/>
      <c r="AD151" s="38">
        <v>148</v>
      </c>
      <c r="AE151" s="39" t="s">
        <v>1505</v>
      </c>
      <c r="AF151" s="39" t="s">
        <v>1551</v>
      </c>
      <c r="AG151" s="121" t="s">
        <v>1643</v>
      </c>
      <c r="AH151" s="54" t="s">
        <v>1508</v>
      </c>
      <c r="AI151" s="39">
        <v>172.8</v>
      </c>
      <c r="AJ151" s="122">
        <v>43918</v>
      </c>
      <c r="AK151" s="49"/>
      <c r="AL151" s="50"/>
      <c r="AM151" s="50"/>
      <c r="AN151" s="38" t="s">
        <v>1644</v>
      </c>
      <c r="AO151" s="39" t="str">
        <f t="shared" si="91"/>
        <v>松花江特大桥</v>
      </c>
      <c r="AP151" s="25" t="str">
        <f t="shared" si="92"/>
        <v>过渡墩桩基</v>
      </c>
      <c r="AQ151" s="47" t="str">
        <f t="shared" si="93"/>
        <v>59-1</v>
      </c>
      <c r="AR151" s="18" t="str">
        <f t="shared" si="94"/>
        <v>C30水下</v>
      </c>
      <c r="AS151" s="29">
        <f t="shared" si="95"/>
        <v>172.8</v>
      </c>
      <c r="AT151" s="48">
        <f t="shared" si="96"/>
        <v>43918</v>
      </c>
      <c r="AU151" s="54">
        <v>28</v>
      </c>
      <c r="AV151" s="57">
        <f t="shared" si="84"/>
        <v>43946</v>
      </c>
      <c r="AW151" s="61">
        <v>3</v>
      </c>
      <c r="AX151" s="62">
        <v>40.4</v>
      </c>
      <c r="AY151" s="62">
        <v>41</v>
      </c>
      <c r="AZ151" s="62">
        <v>41.5</v>
      </c>
      <c r="BA151" s="62"/>
      <c r="BB151" s="62"/>
      <c r="BC151" s="62"/>
      <c r="BD151" s="54">
        <v>195</v>
      </c>
      <c r="BE151" s="54">
        <v>205</v>
      </c>
      <c r="BF151" s="54"/>
      <c r="BG151" s="49"/>
      <c r="BH151" s="23"/>
      <c r="BI151" s="133"/>
      <c r="BJ151" s="134"/>
      <c r="BK151" s="133"/>
      <c r="BL151" s="133"/>
      <c r="BM151" s="133"/>
      <c r="BN151" s="133"/>
      <c r="BO151" s="133"/>
      <c r="BP151" s="133"/>
      <c r="BQ151" s="133"/>
      <c r="BR151" s="133"/>
      <c r="BS151" s="133"/>
      <c r="BT151" s="133"/>
      <c r="BU151" s="133"/>
      <c r="BV151" s="133"/>
      <c r="BW151" s="133"/>
      <c r="BX151" s="133"/>
      <c r="BY151" s="133"/>
      <c r="BZ151" s="133"/>
      <c r="CA151" s="133"/>
      <c r="CB151" s="133"/>
      <c r="CC151" s="133"/>
      <c r="CD151" s="133"/>
      <c r="CE151" s="133"/>
      <c r="CF151" s="133"/>
      <c r="CG151" s="133"/>
      <c r="CH151" s="133"/>
      <c r="CI151" s="133"/>
      <c r="CJ151" s="133"/>
      <c r="CK151" s="133"/>
      <c r="CL151" s="133"/>
      <c r="CM151" s="133"/>
      <c r="CN151" s="133"/>
      <c r="CO151" s="133"/>
      <c r="CP151" s="133"/>
      <c r="CQ151" s="133"/>
      <c r="CR151" s="133"/>
      <c r="CS151" s="133"/>
      <c r="CT151" s="133"/>
      <c r="CU151" s="133"/>
      <c r="CV151" s="23"/>
      <c r="CW151" s="23"/>
      <c r="CX151" s="143"/>
      <c r="CY151" s="143"/>
      <c r="CZ151" s="143"/>
      <c r="DA151" s="143"/>
      <c r="DB151" s="143"/>
      <c r="DC151" s="143"/>
      <c r="DD151" s="143"/>
      <c r="DE151" s="143"/>
      <c r="DF151" s="143"/>
      <c r="DG151" s="143"/>
      <c r="DH151" s="143"/>
      <c r="DI151" s="143"/>
      <c r="DJ151" s="143"/>
      <c r="DK151" s="143"/>
      <c r="DL151" s="143"/>
      <c r="DM151" s="143"/>
      <c r="DN151" s="143"/>
      <c r="DO151" s="143"/>
      <c r="DP151" s="143"/>
      <c r="DQ151" s="143"/>
      <c r="DR151" s="143"/>
    </row>
    <row r="152" customHeight="1" spans="1:122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  <c r="AB152" s="23"/>
      <c r="AC152" s="23"/>
      <c r="AD152" s="38">
        <v>149</v>
      </c>
      <c r="AE152" s="39" t="s">
        <v>1505</v>
      </c>
      <c r="AF152" s="115" t="s">
        <v>1118</v>
      </c>
      <c r="AG152" s="121" t="s">
        <v>1645</v>
      </c>
      <c r="AH152" s="54" t="s">
        <v>1508</v>
      </c>
      <c r="AI152" s="39">
        <v>172.8</v>
      </c>
      <c r="AJ152" s="122">
        <v>43920</v>
      </c>
      <c r="AK152" s="49"/>
      <c r="AL152" s="50"/>
      <c r="AM152" s="50"/>
      <c r="AN152" s="38" t="s">
        <v>1646</v>
      </c>
      <c r="AO152" s="39" t="str">
        <f t="shared" si="91"/>
        <v>松花江特大桥</v>
      </c>
      <c r="AP152" s="25" t="str">
        <f t="shared" si="92"/>
        <v>桩基</v>
      </c>
      <c r="AQ152" s="47" t="str">
        <f t="shared" si="93"/>
        <v>59-6</v>
      </c>
      <c r="AR152" s="18" t="str">
        <f t="shared" si="94"/>
        <v>C30水下</v>
      </c>
      <c r="AS152" s="29">
        <f t="shared" si="95"/>
        <v>172.8</v>
      </c>
      <c r="AT152" s="48">
        <f t="shared" si="96"/>
        <v>43920</v>
      </c>
      <c r="AU152" s="54">
        <v>28</v>
      </c>
      <c r="AV152" s="57">
        <f t="shared" si="84"/>
        <v>43948</v>
      </c>
      <c r="AW152" s="61">
        <v>3</v>
      </c>
      <c r="AX152" s="62">
        <v>38.2</v>
      </c>
      <c r="AY152" s="62">
        <v>37.2</v>
      </c>
      <c r="AZ152" s="62">
        <v>37.9</v>
      </c>
      <c r="BA152" s="62"/>
      <c r="BB152" s="62"/>
      <c r="BC152" s="62"/>
      <c r="BD152" s="54">
        <v>195</v>
      </c>
      <c r="BE152" s="54">
        <v>205</v>
      </c>
      <c r="BF152" s="54"/>
      <c r="BG152" s="49"/>
      <c r="BH152" s="23"/>
      <c r="BI152" s="133"/>
      <c r="BJ152" s="134"/>
      <c r="BK152" s="133"/>
      <c r="BL152" s="133"/>
      <c r="BM152" s="133"/>
      <c r="BN152" s="133"/>
      <c r="BO152" s="133"/>
      <c r="BP152" s="133"/>
      <c r="BQ152" s="133"/>
      <c r="BR152" s="133"/>
      <c r="BS152" s="133"/>
      <c r="BT152" s="133"/>
      <c r="BU152" s="133"/>
      <c r="BV152" s="133"/>
      <c r="BW152" s="133"/>
      <c r="BX152" s="133"/>
      <c r="BY152" s="133"/>
      <c r="BZ152" s="133"/>
      <c r="CA152" s="133"/>
      <c r="CB152" s="133"/>
      <c r="CC152" s="133"/>
      <c r="CD152" s="133"/>
      <c r="CE152" s="133"/>
      <c r="CF152" s="133"/>
      <c r="CG152" s="133"/>
      <c r="CH152" s="133"/>
      <c r="CI152" s="133"/>
      <c r="CJ152" s="133"/>
      <c r="CK152" s="133"/>
      <c r="CL152" s="133"/>
      <c r="CM152" s="133"/>
      <c r="CN152" s="133"/>
      <c r="CO152" s="133"/>
      <c r="CP152" s="133"/>
      <c r="CQ152" s="133"/>
      <c r="CR152" s="133"/>
      <c r="CS152" s="133"/>
      <c r="CT152" s="133"/>
      <c r="CU152" s="133"/>
      <c r="CV152" s="23"/>
      <c r="CW152" s="23"/>
      <c r="CX152" s="143"/>
      <c r="CY152" s="143"/>
      <c r="CZ152" s="143"/>
      <c r="DA152" s="143"/>
      <c r="DB152" s="143"/>
      <c r="DC152" s="143"/>
      <c r="DD152" s="143"/>
      <c r="DE152" s="143"/>
      <c r="DF152" s="143"/>
      <c r="DG152" s="143"/>
      <c r="DH152" s="143"/>
      <c r="DI152" s="143"/>
      <c r="DJ152" s="143"/>
      <c r="DK152" s="143"/>
      <c r="DL152" s="143"/>
      <c r="DM152" s="143"/>
      <c r="DN152" s="143"/>
      <c r="DO152" s="143"/>
      <c r="DP152" s="143"/>
      <c r="DQ152" s="143"/>
      <c r="DR152" s="143"/>
    </row>
    <row r="153" customHeight="1" spans="1:122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  <c r="AB153" s="23"/>
      <c r="AC153" s="23"/>
      <c r="AD153" s="38">
        <v>150</v>
      </c>
      <c r="AE153" s="39" t="s">
        <v>1505</v>
      </c>
      <c r="AF153" s="115" t="s">
        <v>1118</v>
      </c>
      <c r="AG153" s="121" t="s">
        <v>1647</v>
      </c>
      <c r="AH153" s="54" t="s">
        <v>1508</v>
      </c>
      <c r="AI153" s="39">
        <v>94.15</v>
      </c>
      <c r="AJ153" s="122">
        <v>43921</v>
      </c>
      <c r="AK153" s="49"/>
      <c r="AL153" s="50"/>
      <c r="AM153" s="50"/>
      <c r="AN153" s="38" t="s">
        <v>1648</v>
      </c>
      <c r="AO153" s="39" t="str">
        <f t="shared" si="91"/>
        <v>松花江特大桥</v>
      </c>
      <c r="AP153" s="25" t="str">
        <f t="shared" si="92"/>
        <v>桩基</v>
      </c>
      <c r="AQ153" s="47" t="str">
        <f t="shared" si="93"/>
        <v>60-左1</v>
      </c>
      <c r="AR153" s="18" t="str">
        <f t="shared" si="94"/>
        <v>C30水下</v>
      </c>
      <c r="AS153" s="29">
        <f t="shared" si="95"/>
        <v>94.15</v>
      </c>
      <c r="AT153" s="48">
        <f t="shared" si="96"/>
        <v>43921</v>
      </c>
      <c r="AU153" s="54">
        <v>28</v>
      </c>
      <c r="AV153" s="57">
        <f t="shared" ref="AV153:AV167" si="97">AT153+28</f>
        <v>43949</v>
      </c>
      <c r="AW153" s="61">
        <v>3</v>
      </c>
      <c r="AX153" s="62">
        <v>37.7</v>
      </c>
      <c r="AY153" s="62">
        <v>38</v>
      </c>
      <c r="AZ153" s="62">
        <v>37.8</v>
      </c>
      <c r="BA153" s="62"/>
      <c r="BB153" s="62"/>
      <c r="BC153" s="62"/>
      <c r="BD153" s="54">
        <v>200</v>
      </c>
      <c r="BE153" s="54">
        <v>195</v>
      </c>
      <c r="BF153" s="54"/>
      <c r="BG153" s="49"/>
      <c r="BH153" s="23"/>
      <c r="BI153" s="133"/>
      <c r="BJ153" s="134"/>
      <c r="BK153" s="133"/>
      <c r="BL153" s="133"/>
      <c r="BM153" s="133"/>
      <c r="BN153" s="133"/>
      <c r="BO153" s="133"/>
      <c r="BP153" s="133"/>
      <c r="BQ153" s="133"/>
      <c r="BR153" s="133"/>
      <c r="BS153" s="133"/>
      <c r="BT153" s="133"/>
      <c r="BU153" s="133"/>
      <c r="BV153" s="133"/>
      <c r="BW153" s="133"/>
      <c r="BX153" s="133"/>
      <c r="BY153" s="133"/>
      <c r="BZ153" s="133"/>
      <c r="CA153" s="133"/>
      <c r="CB153" s="133"/>
      <c r="CC153" s="133"/>
      <c r="CD153" s="133"/>
      <c r="CE153" s="133"/>
      <c r="CF153" s="133"/>
      <c r="CG153" s="133"/>
      <c r="CH153" s="133"/>
      <c r="CI153" s="133"/>
      <c r="CJ153" s="133"/>
      <c r="CK153" s="133"/>
      <c r="CL153" s="133"/>
      <c r="CM153" s="133"/>
      <c r="CN153" s="133"/>
      <c r="CO153" s="133"/>
      <c r="CP153" s="133"/>
      <c r="CQ153" s="133"/>
      <c r="CR153" s="133"/>
      <c r="CS153" s="133"/>
      <c r="CT153" s="133"/>
      <c r="CU153" s="133"/>
      <c r="CV153" s="23"/>
      <c r="CW153" s="23"/>
      <c r="CX153" s="143"/>
      <c r="CY153" s="143"/>
      <c r="CZ153" s="143"/>
      <c r="DA153" s="143"/>
      <c r="DB153" s="143"/>
      <c r="DC153" s="143"/>
      <c r="DD153" s="143"/>
      <c r="DE153" s="143"/>
      <c r="DF153" s="143"/>
      <c r="DG153" s="143"/>
      <c r="DH153" s="143"/>
      <c r="DI153" s="143"/>
      <c r="DJ153" s="143"/>
      <c r="DK153" s="143"/>
      <c r="DL153" s="143"/>
      <c r="DM153" s="143"/>
      <c r="DN153" s="143"/>
      <c r="DO153" s="143"/>
      <c r="DP153" s="143"/>
      <c r="DQ153" s="143"/>
      <c r="DR153" s="143"/>
    </row>
    <row r="154" customHeight="1" spans="1:122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  <c r="AA154" s="23"/>
      <c r="AB154" s="23"/>
      <c r="AC154" s="23"/>
      <c r="AD154" s="38">
        <v>151</v>
      </c>
      <c r="AE154" s="39" t="s">
        <v>1505</v>
      </c>
      <c r="AF154" s="39" t="s">
        <v>1649</v>
      </c>
      <c r="AG154" s="121" t="s">
        <v>1378</v>
      </c>
      <c r="AH154" s="54" t="s">
        <v>1010</v>
      </c>
      <c r="AI154" s="39">
        <v>840</v>
      </c>
      <c r="AJ154" s="122">
        <v>43923</v>
      </c>
      <c r="AK154" s="49"/>
      <c r="AL154" s="50"/>
      <c r="AM154" s="50"/>
      <c r="AN154" s="38" t="s">
        <v>1650</v>
      </c>
      <c r="AO154" s="39" t="str">
        <f t="shared" si="91"/>
        <v>松花江特大桥</v>
      </c>
      <c r="AP154" s="25" t="str">
        <f t="shared" si="92"/>
        <v>承台封底</v>
      </c>
      <c r="AQ154" s="47" t="str">
        <f t="shared" si="93"/>
        <v>58</v>
      </c>
      <c r="AR154" s="18" t="str">
        <f t="shared" si="94"/>
        <v>C20</v>
      </c>
      <c r="AS154" s="29">
        <f t="shared" si="95"/>
        <v>840</v>
      </c>
      <c r="AT154" s="48">
        <f t="shared" si="96"/>
        <v>43923</v>
      </c>
      <c r="AU154" s="54">
        <v>28</v>
      </c>
      <c r="AV154" s="57">
        <f t="shared" si="97"/>
        <v>43951</v>
      </c>
      <c r="AW154" s="61">
        <v>3</v>
      </c>
      <c r="AX154" s="62">
        <v>29.4</v>
      </c>
      <c r="AY154" s="62">
        <v>28</v>
      </c>
      <c r="AZ154" s="62">
        <v>27.6</v>
      </c>
      <c r="BA154" s="62"/>
      <c r="BB154" s="62"/>
      <c r="BC154" s="62">
        <v>27.5</v>
      </c>
      <c r="BD154" s="54">
        <v>195</v>
      </c>
      <c r="BE154" s="54">
        <v>205</v>
      </c>
      <c r="BF154" s="54"/>
      <c r="BG154" s="49"/>
      <c r="BH154" s="23"/>
      <c r="BI154" s="133"/>
      <c r="BJ154" s="134"/>
      <c r="BK154" s="133"/>
      <c r="BL154" s="133"/>
      <c r="BM154" s="133"/>
      <c r="BN154" s="133"/>
      <c r="BO154" s="133"/>
      <c r="BP154" s="133"/>
      <c r="BQ154" s="133"/>
      <c r="BR154" s="133"/>
      <c r="BS154" s="133"/>
      <c r="BT154" s="133"/>
      <c r="BU154" s="133"/>
      <c r="BV154" s="133"/>
      <c r="BW154" s="133"/>
      <c r="BX154" s="133"/>
      <c r="BY154" s="133"/>
      <c r="BZ154" s="133"/>
      <c r="CA154" s="133"/>
      <c r="CB154" s="133"/>
      <c r="CC154" s="133"/>
      <c r="CD154" s="133"/>
      <c r="CE154" s="133"/>
      <c r="CF154" s="133"/>
      <c r="CG154" s="133"/>
      <c r="CH154" s="133"/>
      <c r="CI154" s="133"/>
      <c r="CJ154" s="133"/>
      <c r="CK154" s="133"/>
      <c r="CL154" s="133"/>
      <c r="CM154" s="133"/>
      <c r="CN154" s="133"/>
      <c r="CO154" s="133"/>
      <c r="CP154" s="133"/>
      <c r="CQ154" s="133"/>
      <c r="CR154" s="133"/>
      <c r="CS154" s="133"/>
      <c r="CT154" s="133"/>
      <c r="CU154" s="133"/>
      <c r="CV154" s="23"/>
      <c r="CW154" s="23"/>
      <c r="CX154" s="143"/>
      <c r="CY154" s="143"/>
      <c r="CZ154" s="143"/>
      <c r="DA154" s="143"/>
      <c r="DB154" s="143"/>
      <c r="DC154" s="143"/>
      <c r="DD154" s="143"/>
      <c r="DE154" s="143"/>
      <c r="DF154" s="143"/>
      <c r="DG154" s="143"/>
      <c r="DH154" s="143"/>
      <c r="DI154" s="143"/>
      <c r="DJ154" s="143"/>
      <c r="DK154" s="143"/>
      <c r="DL154" s="143"/>
      <c r="DM154" s="143"/>
      <c r="DN154" s="143"/>
      <c r="DO154" s="143"/>
      <c r="DP154" s="143"/>
      <c r="DQ154" s="143"/>
      <c r="DR154" s="143"/>
    </row>
    <row r="155" customHeight="1" spans="1:122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  <c r="AA155" s="23"/>
      <c r="AB155" s="23"/>
      <c r="AC155" s="23"/>
      <c r="AD155" s="38">
        <v>152</v>
      </c>
      <c r="AE155" s="39" t="s">
        <v>1505</v>
      </c>
      <c r="AF155" s="115" t="s">
        <v>1118</v>
      </c>
      <c r="AG155" s="121" t="s">
        <v>1651</v>
      </c>
      <c r="AH155" s="54" t="s">
        <v>1508</v>
      </c>
      <c r="AI155" s="39">
        <v>94.15</v>
      </c>
      <c r="AJ155" s="122">
        <v>43925</v>
      </c>
      <c r="AK155" s="49"/>
      <c r="AL155" s="50"/>
      <c r="AM155" s="50"/>
      <c r="AN155" s="38" t="s">
        <v>1652</v>
      </c>
      <c r="AO155" s="39" t="str">
        <f t="shared" si="91"/>
        <v>松花江特大桥</v>
      </c>
      <c r="AP155" s="25" t="str">
        <f t="shared" si="92"/>
        <v>桩基</v>
      </c>
      <c r="AQ155" s="47" t="str">
        <f t="shared" si="93"/>
        <v>60-左2</v>
      </c>
      <c r="AR155" s="18" t="str">
        <f t="shared" si="94"/>
        <v>C30水下</v>
      </c>
      <c r="AS155" s="29">
        <f t="shared" si="95"/>
        <v>94.15</v>
      </c>
      <c r="AT155" s="48">
        <f t="shared" si="96"/>
        <v>43925</v>
      </c>
      <c r="AU155" s="54">
        <v>28</v>
      </c>
      <c r="AV155" s="57">
        <f t="shared" si="97"/>
        <v>43953</v>
      </c>
      <c r="AW155" s="61">
        <v>3</v>
      </c>
      <c r="AX155" s="62">
        <v>36</v>
      </c>
      <c r="AY155" s="62">
        <v>37.8</v>
      </c>
      <c r="AZ155" s="62">
        <v>36.6</v>
      </c>
      <c r="BA155" s="62"/>
      <c r="BB155" s="62"/>
      <c r="BC155" s="62"/>
      <c r="BD155" s="54">
        <v>200</v>
      </c>
      <c r="BE155" s="54">
        <v>205</v>
      </c>
      <c r="BF155" s="54"/>
      <c r="BG155" s="49"/>
      <c r="BH155" s="23"/>
      <c r="BI155" s="133"/>
      <c r="BJ155" s="134"/>
      <c r="BK155" s="133"/>
      <c r="BL155" s="133"/>
      <c r="BM155" s="133"/>
      <c r="BN155" s="133"/>
      <c r="BO155" s="133"/>
      <c r="BP155" s="133"/>
      <c r="BQ155" s="133"/>
      <c r="BR155" s="133"/>
      <c r="BS155" s="133"/>
      <c r="BT155" s="133"/>
      <c r="BU155" s="133"/>
      <c r="BV155" s="133"/>
      <c r="BW155" s="133"/>
      <c r="BX155" s="133"/>
      <c r="BY155" s="133"/>
      <c r="BZ155" s="133"/>
      <c r="CA155" s="133"/>
      <c r="CB155" s="133"/>
      <c r="CC155" s="133"/>
      <c r="CD155" s="133"/>
      <c r="CE155" s="133"/>
      <c r="CF155" s="133"/>
      <c r="CG155" s="133"/>
      <c r="CH155" s="133"/>
      <c r="CI155" s="133"/>
      <c r="CJ155" s="133"/>
      <c r="CK155" s="133"/>
      <c r="CL155" s="133"/>
      <c r="CM155" s="133"/>
      <c r="CN155" s="133"/>
      <c r="CO155" s="133"/>
      <c r="CP155" s="133"/>
      <c r="CQ155" s="133"/>
      <c r="CR155" s="133"/>
      <c r="CS155" s="133"/>
      <c r="CT155" s="133"/>
      <c r="CU155" s="133"/>
      <c r="CV155" s="23"/>
      <c r="CW155" s="23"/>
      <c r="CX155" s="143"/>
      <c r="CY155" s="143"/>
      <c r="CZ155" s="143"/>
      <c r="DA155" s="143"/>
      <c r="DB155" s="143"/>
      <c r="DC155" s="143"/>
      <c r="DD155" s="143"/>
      <c r="DE155" s="143"/>
      <c r="DF155" s="143"/>
      <c r="DG155" s="143"/>
      <c r="DH155" s="143"/>
      <c r="DI155" s="143"/>
      <c r="DJ155" s="143"/>
      <c r="DK155" s="143"/>
      <c r="DL155" s="143"/>
      <c r="DM155" s="143"/>
      <c r="DN155" s="143"/>
      <c r="DO155" s="143"/>
      <c r="DP155" s="143"/>
      <c r="DQ155" s="143"/>
      <c r="DR155" s="143"/>
    </row>
    <row r="156" customHeight="1" spans="1:122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  <c r="AA156" s="23"/>
      <c r="AB156" s="23"/>
      <c r="AC156" s="23"/>
      <c r="AD156" s="38">
        <v>153</v>
      </c>
      <c r="AE156" s="39" t="s">
        <v>1505</v>
      </c>
      <c r="AF156" s="39" t="s">
        <v>1118</v>
      </c>
      <c r="AG156" s="121" t="s">
        <v>1653</v>
      </c>
      <c r="AH156" s="54" t="s">
        <v>1508</v>
      </c>
      <c r="AI156" s="39">
        <v>94.15</v>
      </c>
      <c r="AJ156" s="122">
        <v>43926</v>
      </c>
      <c r="AK156" s="49"/>
      <c r="AL156" s="50"/>
      <c r="AM156" s="50"/>
      <c r="AN156" s="38" t="s">
        <v>1654</v>
      </c>
      <c r="AO156" s="39" t="str">
        <f t="shared" si="91"/>
        <v>松花江特大桥</v>
      </c>
      <c r="AP156" s="25" t="str">
        <f t="shared" si="92"/>
        <v>桩基</v>
      </c>
      <c r="AQ156" s="47" t="str">
        <f t="shared" si="93"/>
        <v>61#-左1</v>
      </c>
      <c r="AR156" s="18" t="str">
        <f t="shared" si="94"/>
        <v>C30水下</v>
      </c>
      <c r="AS156" s="29">
        <f t="shared" si="95"/>
        <v>94.15</v>
      </c>
      <c r="AT156" s="48">
        <f t="shared" si="96"/>
        <v>43926</v>
      </c>
      <c r="AU156" s="54">
        <v>28</v>
      </c>
      <c r="AV156" s="57">
        <f t="shared" si="97"/>
        <v>43954</v>
      </c>
      <c r="AW156" s="61">
        <v>3</v>
      </c>
      <c r="AX156" s="62">
        <v>37.8</v>
      </c>
      <c r="AY156" s="62">
        <v>37.8</v>
      </c>
      <c r="AZ156" s="62">
        <v>36.9</v>
      </c>
      <c r="BA156" s="62"/>
      <c r="BB156" s="62"/>
      <c r="BC156" s="62"/>
      <c r="BD156" s="54">
        <v>200</v>
      </c>
      <c r="BE156" s="54">
        <v>200</v>
      </c>
      <c r="BF156" s="54"/>
      <c r="BG156" s="49"/>
      <c r="BH156" s="23"/>
      <c r="BI156" s="133"/>
      <c r="BJ156" s="134"/>
      <c r="BK156" s="133"/>
      <c r="BL156" s="133"/>
      <c r="BM156" s="133"/>
      <c r="BN156" s="133"/>
      <c r="BO156" s="133"/>
      <c r="BP156" s="133"/>
      <c r="BQ156" s="133"/>
      <c r="BR156" s="133"/>
      <c r="BS156" s="133"/>
      <c r="BT156" s="133"/>
      <c r="BU156" s="133"/>
      <c r="BV156" s="133"/>
      <c r="BW156" s="133"/>
      <c r="BX156" s="133"/>
      <c r="BY156" s="133"/>
      <c r="BZ156" s="133"/>
      <c r="CA156" s="133"/>
      <c r="CB156" s="133"/>
      <c r="CC156" s="133"/>
      <c r="CD156" s="133"/>
      <c r="CE156" s="133"/>
      <c r="CF156" s="133"/>
      <c r="CG156" s="133"/>
      <c r="CH156" s="133"/>
      <c r="CI156" s="133"/>
      <c r="CJ156" s="133"/>
      <c r="CK156" s="133"/>
      <c r="CL156" s="133"/>
      <c r="CM156" s="133"/>
      <c r="CN156" s="133"/>
      <c r="CO156" s="133"/>
      <c r="CP156" s="133"/>
      <c r="CQ156" s="133"/>
      <c r="CR156" s="133"/>
      <c r="CS156" s="133"/>
      <c r="CT156" s="133"/>
      <c r="CU156" s="133"/>
      <c r="CV156" s="23"/>
      <c r="CW156" s="23"/>
      <c r="CX156" s="143"/>
      <c r="CY156" s="143"/>
      <c r="CZ156" s="143"/>
      <c r="DA156" s="143"/>
      <c r="DB156" s="143"/>
      <c r="DC156" s="143"/>
      <c r="DD156" s="143"/>
      <c r="DE156" s="143"/>
      <c r="DF156" s="143"/>
      <c r="DG156" s="143"/>
      <c r="DH156" s="143"/>
      <c r="DI156" s="143"/>
      <c r="DJ156" s="143"/>
      <c r="DK156" s="143"/>
      <c r="DL156" s="143"/>
      <c r="DM156" s="143"/>
      <c r="DN156" s="143"/>
      <c r="DO156" s="143"/>
      <c r="DP156" s="143"/>
      <c r="DQ156" s="143"/>
      <c r="DR156" s="143"/>
    </row>
    <row r="157" customHeight="1" spans="1:122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  <c r="AC157" s="23"/>
      <c r="AD157" s="38">
        <v>154</v>
      </c>
      <c r="AE157" s="39" t="s">
        <v>1505</v>
      </c>
      <c r="AF157" s="39" t="s">
        <v>1118</v>
      </c>
      <c r="AG157" s="121" t="s">
        <v>1655</v>
      </c>
      <c r="AH157" s="54" t="s">
        <v>1508</v>
      </c>
      <c r="AI157" s="39">
        <v>94.15</v>
      </c>
      <c r="AJ157" s="122">
        <v>43927</v>
      </c>
      <c r="AK157" s="49"/>
      <c r="AL157" s="50"/>
      <c r="AM157" s="50"/>
      <c r="AN157" s="38" t="s">
        <v>1656</v>
      </c>
      <c r="AO157" s="39" t="str">
        <f t="shared" si="91"/>
        <v>松花江特大桥</v>
      </c>
      <c r="AP157" s="25" t="str">
        <f t="shared" si="92"/>
        <v>桩基</v>
      </c>
      <c r="AQ157" s="47" t="str">
        <f t="shared" si="93"/>
        <v>61#-左2</v>
      </c>
      <c r="AR157" s="18" t="str">
        <f t="shared" si="94"/>
        <v>C30水下</v>
      </c>
      <c r="AS157" s="29">
        <f t="shared" si="95"/>
        <v>94.15</v>
      </c>
      <c r="AT157" s="48">
        <f t="shared" si="96"/>
        <v>43927</v>
      </c>
      <c r="AU157" s="54">
        <v>28</v>
      </c>
      <c r="AV157" s="57">
        <f t="shared" si="97"/>
        <v>43955</v>
      </c>
      <c r="AW157" s="61">
        <v>3</v>
      </c>
      <c r="AX157" s="62">
        <v>36.9</v>
      </c>
      <c r="AY157" s="62">
        <v>37</v>
      </c>
      <c r="AZ157" s="62">
        <v>38.2</v>
      </c>
      <c r="BA157" s="62"/>
      <c r="BB157" s="62"/>
      <c r="BC157" s="62"/>
      <c r="BD157" s="54">
        <v>200</v>
      </c>
      <c r="BE157" s="54">
        <v>195</v>
      </c>
      <c r="BF157" s="54"/>
      <c r="BG157" s="49"/>
      <c r="BH157" s="23"/>
      <c r="BI157" s="133"/>
      <c r="BJ157" s="134"/>
      <c r="BK157" s="133"/>
      <c r="BL157" s="133"/>
      <c r="BM157" s="133"/>
      <c r="BN157" s="133"/>
      <c r="BO157" s="133"/>
      <c r="BP157" s="133"/>
      <c r="BQ157" s="133"/>
      <c r="BR157" s="133"/>
      <c r="BS157" s="133"/>
      <c r="BT157" s="133"/>
      <c r="BU157" s="133"/>
      <c r="BV157" s="133"/>
      <c r="BW157" s="133"/>
      <c r="BX157" s="133"/>
      <c r="BY157" s="133"/>
      <c r="BZ157" s="133"/>
      <c r="CA157" s="133"/>
      <c r="CB157" s="133"/>
      <c r="CC157" s="133"/>
      <c r="CD157" s="133"/>
      <c r="CE157" s="133"/>
      <c r="CF157" s="133"/>
      <c r="CG157" s="133"/>
      <c r="CH157" s="133"/>
      <c r="CI157" s="133"/>
      <c r="CJ157" s="133"/>
      <c r="CK157" s="133"/>
      <c r="CL157" s="133"/>
      <c r="CM157" s="133"/>
      <c r="CN157" s="133"/>
      <c r="CO157" s="133"/>
      <c r="CP157" s="133"/>
      <c r="CQ157" s="133"/>
      <c r="CR157" s="133"/>
      <c r="CS157" s="133"/>
      <c r="CT157" s="133"/>
      <c r="CU157" s="133"/>
      <c r="CV157" s="23"/>
      <c r="CW157" s="23"/>
      <c r="CX157" s="143"/>
      <c r="CY157" s="143"/>
      <c r="CZ157" s="143"/>
      <c r="DA157" s="143"/>
      <c r="DB157" s="143"/>
      <c r="DC157" s="143"/>
      <c r="DD157" s="143"/>
      <c r="DE157" s="143"/>
      <c r="DF157" s="143"/>
      <c r="DG157" s="143"/>
      <c r="DH157" s="143"/>
      <c r="DI157" s="143"/>
      <c r="DJ157" s="143"/>
      <c r="DK157" s="143"/>
      <c r="DL157" s="143"/>
      <c r="DM157" s="143"/>
      <c r="DN157" s="143"/>
      <c r="DO157" s="143"/>
      <c r="DP157" s="143"/>
      <c r="DQ157" s="143"/>
      <c r="DR157" s="143"/>
    </row>
    <row r="158" customHeight="1" spans="1:122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38">
        <v>155</v>
      </c>
      <c r="AE158" s="39" t="s">
        <v>1505</v>
      </c>
      <c r="AF158" s="39" t="s">
        <v>1118</v>
      </c>
      <c r="AG158" s="121" t="s">
        <v>1657</v>
      </c>
      <c r="AH158" s="54" t="s">
        <v>1508</v>
      </c>
      <c r="AI158" s="39">
        <v>94.15</v>
      </c>
      <c r="AJ158" s="122">
        <v>43929</v>
      </c>
      <c r="AK158" s="49"/>
      <c r="AL158" s="50"/>
      <c r="AM158" s="50"/>
      <c r="AN158" s="38" t="s">
        <v>1658</v>
      </c>
      <c r="AO158" s="39" t="str">
        <f t="shared" si="91"/>
        <v>松花江特大桥</v>
      </c>
      <c r="AP158" s="25" t="str">
        <f t="shared" si="92"/>
        <v>桩基</v>
      </c>
      <c r="AQ158" s="47" t="str">
        <f t="shared" si="93"/>
        <v>61#-右1</v>
      </c>
      <c r="AR158" s="18" t="str">
        <f t="shared" si="94"/>
        <v>C30水下</v>
      </c>
      <c r="AS158" s="29">
        <f t="shared" si="95"/>
        <v>94.15</v>
      </c>
      <c r="AT158" s="48">
        <f t="shared" si="96"/>
        <v>43929</v>
      </c>
      <c r="AU158" s="54">
        <v>28</v>
      </c>
      <c r="AV158" s="57">
        <f t="shared" si="97"/>
        <v>43957</v>
      </c>
      <c r="AW158" s="61">
        <v>3</v>
      </c>
      <c r="AX158" s="62">
        <v>35.7</v>
      </c>
      <c r="AY158" s="62">
        <v>36.1</v>
      </c>
      <c r="AZ158" s="62">
        <v>35</v>
      </c>
      <c r="BA158" s="62"/>
      <c r="BB158" s="62"/>
      <c r="BC158" s="62"/>
      <c r="BD158" s="54">
        <v>200</v>
      </c>
      <c r="BE158" s="54">
        <v>200</v>
      </c>
      <c r="BF158" s="54"/>
      <c r="BG158" s="49"/>
      <c r="BH158" s="23"/>
      <c r="BI158" s="133"/>
      <c r="BJ158" s="134"/>
      <c r="BK158" s="133"/>
      <c r="BL158" s="133"/>
      <c r="BM158" s="133"/>
      <c r="BN158" s="133"/>
      <c r="BO158" s="133"/>
      <c r="BP158" s="133"/>
      <c r="BQ158" s="133"/>
      <c r="BR158" s="133"/>
      <c r="BS158" s="133"/>
      <c r="BT158" s="133"/>
      <c r="BU158" s="133"/>
      <c r="BV158" s="133"/>
      <c r="BW158" s="133"/>
      <c r="BX158" s="133"/>
      <c r="BY158" s="133"/>
      <c r="BZ158" s="133"/>
      <c r="CA158" s="133"/>
      <c r="CB158" s="133"/>
      <c r="CC158" s="133"/>
      <c r="CD158" s="133"/>
      <c r="CE158" s="133"/>
      <c r="CF158" s="133"/>
      <c r="CG158" s="133"/>
      <c r="CH158" s="133"/>
      <c r="CI158" s="133"/>
      <c r="CJ158" s="133"/>
      <c r="CK158" s="133"/>
      <c r="CL158" s="133"/>
      <c r="CM158" s="133"/>
      <c r="CN158" s="133"/>
      <c r="CO158" s="133"/>
      <c r="CP158" s="133"/>
      <c r="CQ158" s="133"/>
      <c r="CR158" s="133"/>
      <c r="CS158" s="133"/>
      <c r="CT158" s="133"/>
      <c r="CU158" s="133"/>
      <c r="CV158" s="23"/>
      <c r="CW158" s="23"/>
      <c r="CX158" s="143"/>
      <c r="CY158" s="143"/>
      <c r="CZ158" s="143"/>
      <c r="DA158" s="143"/>
      <c r="DB158" s="143"/>
      <c r="DC158" s="143"/>
      <c r="DD158" s="143"/>
      <c r="DE158" s="143"/>
      <c r="DF158" s="143"/>
      <c r="DG158" s="143"/>
      <c r="DH158" s="143"/>
      <c r="DI158" s="143"/>
      <c r="DJ158" s="143"/>
      <c r="DK158" s="143"/>
      <c r="DL158" s="143"/>
      <c r="DM158" s="143"/>
      <c r="DN158" s="143"/>
      <c r="DO158" s="143"/>
      <c r="DP158" s="143"/>
      <c r="DQ158" s="143"/>
      <c r="DR158" s="143"/>
    </row>
    <row r="159" customHeight="1" spans="1:122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38">
        <v>156</v>
      </c>
      <c r="AE159" s="39" t="s">
        <v>1505</v>
      </c>
      <c r="AF159" s="39" t="s">
        <v>1118</v>
      </c>
      <c r="AG159" s="121" t="s">
        <v>1659</v>
      </c>
      <c r="AH159" s="54" t="s">
        <v>1508</v>
      </c>
      <c r="AI159" s="39">
        <v>94.15</v>
      </c>
      <c r="AJ159" s="122">
        <v>43930</v>
      </c>
      <c r="AK159" s="49"/>
      <c r="AL159" s="50"/>
      <c r="AM159" s="50"/>
      <c r="AN159" s="38" t="s">
        <v>1660</v>
      </c>
      <c r="AO159" s="39" t="str">
        <f t="shared" si="91"/>
        <v>松花江特大桥</v>
      </c>
      <c r="AP159" s="25" t="str">
        <f t="shared" si="92"/>
        <v>桩基</v>
      </c>
      <c r="AQ159" s="47" t="str">
        <f t="shared" si="93"/>
        <v>61#-右2</v>
      </c>
      <c r="AR159" s="18" t="str">
        <f t="shared" si="94"/>
        <v>C30水下</v>
      </c>
      <c r="AS159" s="29">
        <f t="shared" si="95"/>
        <v>94.15</v>
      </c>
      <c r="AT159" s="48">
        <f t="shared" si="96"/>
        <v>43930</v>
      </c>
      <c r="AU159" s="54">
        <v>28</v>
      </c>
      <c r="AV159" s="57">
        <f t="shared" si="97"/>
        <v>43958</v>
      </c>
      <c r="AW159" s="61">
        <v>3</v>
      </c>
      <c r="AX159" s="62">
        <v>35</v>
      </c>
      <c r="AY159" s="62">
        <v>36.4</v>
      </c>
      <c r="AZ159" s="62">
        <v>35.8</v>
      </c>
      <c r="BA159" s="62"/>
      <c r="BB159" s="62"/>
      <c r="BC159" s="62"/>
      <c r="BD159" s="54">
        <v>200</v>
      </c>
      <c r="BE159" s="54">
        <v>195</v>
      </c>
      <c r="BF159" s="54"/>
      <c r="BG159" s="49"/>
      <c r="BH159" s="23"/>
      <c r="BI159" s="133"/>
      <c r="BJ159" s="134"/>
      <c r="BK159" s="133"/>
      <c r="BL159" s="133"/>
      <c r="BM159" s="133"/>
      <c r="BN159" s="133"/>
      <c r="BO159" s="133"/>
      <c r="BP159" s="133"/>
      <c r="BQ159" s="133"/>
      <c r="BR159" s="133"/>
      <c r="BS159" s="133"/>
      <c r="BT159" s="133"/>
      <c r="BU159" s="133"/>
      <c r="BV159" s="133"/>
      <c r="BW159" s="133"/>
      <c r="BX159" s="133"/>
      <c r="BY159" s="133"/>
      <c r="BZ159" s="133"/>
      <c r="CA159" s="133"/>
      <c r="CB159" s="133"/>
      <c r="CC159" s="133"/>
      <c r="CD159" s="133"/>
      <c r="CE159" s="133"/>
      <c r="CF159" s="133"/>
      <c r="CG159" s="133"/>
      <c r="CH159" s="133"/>
      <c r="CI159" s="133"/>
      <c r="CJ159" s="133"/>
      <c r="CK159" s="133"/>
      <c r="CL159" s="133"/>
      <c r="CM159" s="133"/>
      <c r="CN159" s="133"/>
      <c r="CO159" s="133"/>
      <c r="CP159" s="133"/>
      <c r="CQ159" s="133"/>
      <c r="CR159" s="133"/>
      <c r="CS159" s="133"/>
      <c r="CT159" s="133"/>
      <c r="CU159" s="133"/>
      <c r="CV159" s="23"/>
      <c r="CW159" s="23"/>
      <c r="CX159" s="143"/>
      <c r="CY159" s="143"/>
      <c r="CZ159" s="143"/>
      <c r="DA159" s="143"/>
      <c r="DB159" s="143"/>
      <c r="DC159" s="143"/>
      <c r="DD159" s="143"/>
      <c r="DE159" s="143"/>
      <c r="DF159" s="143"/>
      <c r="DG159" s="143"/>
      <c r="DH159" s="143"/>
      <c r="DI159" s="143"/>
      <c r="DJ159" s="143"/>
      <c r="DK159" s="143"/>
      <c r="DL159" s="143"/>
      <c r="DM159" s="143"/>
      <c r="DN159" s="143"/>
      <c r="DO159" s="143"/>
      <c r="DP159" s="143"/>
      <c r="DQ159" s="143"/>
      <c r="DR159" s="143"/>
    </row>
    <row r="160" customHeight="1" spans="1:122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  <c r="AB160" s="23"/>
      <c r="AC160" s="23"/>
      <c r="AD160" s="38">
        <v>157</v>
      </c>
      <c r="AE160" s="39" t="s">
        <v>1505</v>
      </c>
      <c r="AF160" s="39" t="s">
        <v>1661</v>
      </c>
      <c r="AG160" s="121" t="s">
        <v>1662</v>
      </c>
      <c r="AH160" s="54" t="s">
        <v>1100</v>
      </c>
      <c r="AI160" s="39">
        <v>18</v>
      </c>
      <c r="AJ160" s="122">
        <v>43931</v>
      </c>
      <c r="AK160" s="49"/>
      <c r="AL160" s="50"/>
      <c r="AM160" s="50"/>
      <c r="AN160" s="38" t="s">
        <v>1663</v>
      </c>
      <c r="AO160" s="39" t="str">
        <f t="shared" si="91"/>
        <v>松花江特大桥</v>
      </c>
      <c r="AP160" s="25" t="str">
        <f t="shared" si="92"/>
        <v>桩系梁</v>
      </c>
      <c r="AQ160" s="47" t="str">
        <f t="shared" si="93"/>
        <v>68#-左</v>
      </c>
      <c r="AR160" s="18" t="str">
        <f t="shared" si="94"/>
        <v>C35</v>
      </c>
      <c r="AS160" s="29">
        <f t="shared" si="95"/>
        <v>18</v>
      </c>
      <c r="AT160" s="48">
        <f t="shared" si="96"/>
        <v>43931</v>
      </c>
      <c r="AU160" s="54">
        <v>28</v>
      </c>
      <c r="AV160" s="57">
        <f t="shared" si="97"/>
        <v>43959</v>
      </c>
      <c r="AW160" s="61">
        <v>2</v>
      </c>
      <c r="AX160" s="62">
        <v>42.8</v>
      </c>
      <c r="AY160" s="62">
        <v>42</v>
      </c>
      <c r="AZ160" s="62"/>
      <c r="BA160" s="62"/>
      <c r="BB160" s="62"/>
      <c r="BC160" s="62"/>
      <c r="BD160" s="54">
        <v>190</v>
      </c>
      <c r="BE160" s="54">
        <v>195</v>
      </c>
      <c r="BF160" s="54"/>
      <c r="BG160" s="49"/>
      <c r="BH160" s="23"/>
      <c r="BI160" s="133"/>
      <c r="BJ160" s="134"/>
      <c r="BK160" s="133"/>
      <c r="BL160" s="133"/>
      <c r="BM160" s="133"/>
      <c r="BN160" s="133"/>
      <c r="BO160" s="133"/>
      <c r="BP160" s="133"/>
      <c r="BQ160" s="133"/>
      <c r="BR160" s="133"/>
      <c r="BS160" s="133"/>
      <c r="BT160" s="133"/>
      <c r="BU160" s="133"/>
      <c r="BV160" s="133"/>
      <c r="BW160" s="133"/>
      <c r="BX160" s="133"/>
      <c r="BY160" s="133"/>
      <c r="BZ160" s="133"/>
      <c r="CA160" s="133"/>
      <c r="CB160" s="133"/>
      <c r="CC160" s="133"/>
      <c r="CD160" s="133"/>
      <c r="CE160" s="133"/>
      <c r="CF160" s="133"/>
      <c r="CG160" s="133"/>
      <c r="CH160" s="133"/>
      <c r="CI160" s="133"/>
      <c r="CJ160" s="133"/>
      <c r="CK160" s="133"/>
      <c r="CL160" s="133"/>
      <c r="CM160" s="133"/>
      <c r="CN160" s="133"/>
      <c r="CO160" s="133"/>
      <c r="CP160" s="133"/>
      <c r="CQ160" s="133"/>
      <c r="CR160" s="133"/>
      <c r="CS160" s="133"/>
      <c r="CT160" s="133"/>
      <c r="CU160" s="133"/>
      <c r="CV160" s="23"/>
      <c r="CW160" s="23"/>
      <c r="CX160" s="143"/>
      <c r="CY160" s="143"/>
      <c r="CZ160" s="143"/>
      <c r="DA160" s="143"/>
      <c r="DB160" s="143"/>
      <c r="DC160" s="143"/>
      <c r="DD160" s="143"/>
      <c r="DE160" s="143"/>
      <c r="DF160" s="143"/>
      <c r="DG160" s="143"/>
      <c r="DH160" s="143"/>
      <c r="DI160" s="143"/>
      <c r="DJ160" s="143"/>
      <c r="DK160" s="143"/>
      <c r="DL160" s="143"/>
      <c r="DM160" s="143"/>
      <c r="DN160" s="143"/>
      <c r="DO160" s="143"/>
      <c r="DP160" s="143"/>
      <c r="DQ160" s="143"/>
      <c r="DR160" s="143"/>
    </row>
    <row r="161" customHeight="1" spans="1:122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  <c r="AA161" s="23"/>
      <c r="AB161" s="23"/>
      <c r="AC161" s="23"/>
      <c r="AD161" s="38">
        <v>158</v>
      </c>
      <c r="AE161" s="39" t="s">
        <v>1505</v>
      </c>
      <c r="AF161" s="39" t="s">
        <v>1661</v>
      </c>
      <c r="AG161" s="121" t="s">
        <v>1664</v>
      </c>
      <c r="AH161" s="54" t="s">
        <v>1100</v>
      </c>
      <c r="AI161" s="39">
        <v>16.5</v>
      </c>
      <c r="AJ161" s="122">
        <v>43931</v>
      </c>
      <c r="AK161" s="49"/>
      <c r="AL161" s="50"/>
      <c r="AM161" s="50"/>
      <c r="AN161" s="38" t="s">
        <v>1665</v>
      </c>
      <c r="AO161" s="39" t="str">
        <f t="shared" si="91"/>
        <v>松花江特大桥</v>
      </c>
      <c r="AP161" s="25" t="str">
        <f t="shared" si="92"/>
        <v>桩系梁</v>
      </c>
      <c r="AQ161" s="47" t="str">
        <f t="shared" si="93"/>
        <v>68#-右</v>
      </c>
      <c r="AR161" s="18" t="str">
        <f t="shared" si="94"/>
        <v>C35</v>
      </c>
      <c r="AS161" s="29">
        <f t="shared" si="95"/>
        <v>16.5</v>
      </c>
      <c r="AT161" s="48">
        <f t="shared" si="96"/>
        <v>43931</v>
      </c>
      <c r="AU161" s="54">
        <v>28</v>
      </c>
      <c r="AV161" s="57">
        <f t="shared" si="97"/>
        <v>43959</v>
      </c>
      <c r="AW161" s="61">
        <v>2</v>
      </c>
      <c r="AX161" s="62">
        <v>42.3</v>
      </c>
      <c r="AY161" s="62">
        <v>41.7</v>
      </c>
      <c r="AZ161" s="62"/>
      <c r="BA161" s="62"/>
      <c r="BB161" s="62"/>
      <c r="BC161" s="62"/>
      <c r="BD161" s="54">
        <v>195</v>
      </c>
      <c r="BE161" s="54">
        <v>195</v>
      </c>
      <c r="BF161" s="54"/>
      <c r="BG161" s="49"/>
      <c r="BH161" s="23"/>
      <c r="BI161" s="133"/>
      <c r="BJ161" s="134"/>
      <c r="BK161" s="133"/>
      <c r="BL161" s="133"/>
      <c r="BM161" s="133"/>
      <c r="BN161" s="133"/>
      <c r="BO161" s="133"/>
      <c r="BP161" s="133"/>
      <c r="BQ161" s="133"/>
      <c r="BR161" s="133"/>
      <c r="BS161" s="133"/>
      <c r="BT161" s="133"/>
      <c r="BU161" s="133"/>
      <c r="BV161" s="133"/>
      <c r="BW161" s="133"/>
      <c r="BX161" s="133"/>
      <c r="BY161" s="133"/>
      <c r="BZ161" s="133"/>
      <c r="CA161" s="133"/>
      <c r="CB161" s="133"/>
      <c r="CC161" s="133"/>
      <c r="CD161" s="133"/>
      <c r="CE161" s="133"/>
      <c r="CF161" s="133"/>
      <c r="CG161" s="133"/>
      <c r="CH161" s="133"/>
      <c r="CI161" s="133"/>
      <c r="CJ161" s="133"/>
      <c r="CK161" s="133"/>
      <c r="CL161" s="133"/>
      <c r="CM161" s="133"/>
      <c r="CN161" s="133"/>
      <c r="CO161" s="133"/>
      <c r="CP161" s="133"/>
      <c r="CQ161" s="133"/>
      <c r="CR161" s="133"/>
      <c r="CS161" s="133"/>
      <c r="CT161" s="133"/>
      <c r="CU161" s="133"/>
      <c r="CV161" s="23"/>
      <c r="CW161" s="23"/>
      <c r="CX161" s="143"/>
      <c r="CY161" s="143"/>
      <c r="CZ161" s="143"/>
      <c r="DA161" s="143"/>
      <c r="DB161" s="143"/>
      <c r="DC161" s="143"/>
      <c r="DD161" s="143"/>
      <c r="DE161" s="143"/>
      <c r="DF161" s="143"/>
      <c r="DG161" s="143"/>
      <c r="DH161" s="143"/>
      <c r="DI161" s="143"/>
      <c r="DJ161" s="143"/>
      <c r="DK161" s="143"/>
      <c r="DL161" s="143"/>
      <c r="DM161" s="143"/>
      <c r="DN161" s="143"/>
      <c r="DO161" s="143"/>
      <c r="DP161" s="143"/>
      <c r="DQ161" s="143"/>
      <c r="DR161" s="143"/>
    </row>
    <row r="162" customHeight="1" spans="1:122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  <c r="AA162" s="23"/>
      <c r="AB162" s="23"/>
      <c r="AC162" s="23"/>
      <c r="AD162" s="38">
        <v>159</v>
      </c>
      <c r="AE162" s="39" t="s">
        <v>1505</v>
      </c>
      <c r="AF162" s="39" t="s">
        <v>1118</v>
      </c>
      <c r="AG162" s="121" t="s">
        <v>1666</v>
      </c>
      <c r="AH162" s="54" t="s">
        <v>1508</v>
      </c>
      <c r="AI162" s="39">
        <v>94.15</v>
      </c>
      <c r="AJ162" s="122">
        <v>43931</v>
      </c>
      <c r="AK162" s="49"/>
      <c r="AL162" s="50"/>
      <c r="AM162" s="50"/>
      <c r="AN162" s="38" t="s">
        <v>1667</v>
      </c>
      <c r="AO162" s="39" t="str">
        <f t="shared" si="91"/>
        <v>松花江特大桥</v>
      </c>
      <c r="AP162" s="25" t="str">
        <f t="shared" si="92"/>
        <v>桩基</v>
      </c>
      <c r="AQ162" s="47" t="str">
        <f t="shared" si="93"/>
        <v>62#-左1</v>
      </c>
      <c r="AR162" s="18" t="str">
        <f t="shared" si="94"/>
        <v>C30水下</v>
      </c>
      <c r="AS162" s="29">
        <f t="shared" si="95"/>
        <v>94.15</v>
      </c>
      <c r="AT162" s="48">
        <f t="shared" si="96"/>
        <v>43931</v>
      </c>
      <c r="AU162" s="54">
        <v>28</v>
      </c>
      <c r="AV162" s="57">
        <f t="shared" si="97"/>
        <v>43959</v>
      </c>
      <c r="AW162" s="61">
        <v>3</v>
      </c>
      <c r="AX162" s="62">
        <v>36.3</v>
      </c>
      <c r="AY162" s="62">
        <v>37.5</v>
      </c>
      <c r="AZ162" s="62">
        <v>36.4</v>
      </c>
      <c r="BA162" s="62"/>
      <c r="BB162" s="62"/>
      <c r="BC162" s="62"/>
      <c r="BD162" s="54">
        <v>200</v>
      </c>
      <c r="BE162" s="54">
        <v>200</v>
      </c>
      <c r="BF162" s="54"/>
      <c r="BG162" s="49"/>
      <c r="BH162" s="23"/>
      <c r="BI162" s="133"/>
      <c r="BJ162" s="134"/>
      <c r="BK162" s="133"/>
      <c r="BL162" s="133"/>
      <c r="BM162" s="133"/>
      <c r="BN162" s="133"/>
      <c r="BO162" s="133"/>
      <c r="BP162" s="133"/>
      <c r="BQ162" s="133"/>
      <c r="BR162" s="133"/>
      <c r="BS162" s="133"/>
      <c r="BT162" s="133"/>
      <c r="BU162" s="133"/>
      <c r="BV162" s="133"/>
      <c r="BW162" s="133"/>
      <c r="BX162" s="133"/>
      <c r="BY162" s="133"/>
      <c r="BZ162" s="133"/>
      <c r="CA162" s="133"/>
      <c r="CB162" s="133"/>
      <c r="CC162" s="133"/>
      <c r="CD162" s="133"/>
      <c r="CE162" s="133"/>
      <c r="CF162" s="133"/>
      <c r="CG162" s="133"/>
      <c r="CH162" s="133"/>
      <c r="CI162" s="133"/>
      <c r="CJ162" s="133"/>
      <c r="CK162" s="133"/>
      <c r="CL162" s="133"/>
      <c r="CM162" s="133"/>
      <c r="CN162" s="133"/>
      <c r="CO162" s="133"/>
      <c r="CP162" s="133"/>
      <c r="CQ162" s="133"/>
      <c r="CR162" s="133"/>
      <c r="CS162" s="133"/>
      <c r="CT162" s="133"/>
      <c r="CU162" s="133"/>
      <c r="CV162" s="23"/>
      <c r="CW162" s="23"/>
      <c r="CX162" s="143"/>
      <c r="CY162" s="143"/>
      <c r="CZ162" s="143"/>
      <c r="DA162" s="143"/>
      <c r="DB162" s="143"/>
      <c r="DC162" s="143"/>
      <c r="DD162" s="143"/>
      <c r="DE162" s="143"/>
      <c r="DF162" s="143"/>
      <c r="DG162" s="143"/>
      <c r="DH162" s="143"/>
      <c r="DI162" s="143"/>
      <c r="DJ162" s="143"/>
      <c r="DK162" s="143"/>
      <c r="DL162" s="143"/>
      <c r="DM162" s="143"/>
      <c r="DN162" s="143"/>
      <c r="DO162" s="143"/>
      <c r="DP162" s="143"/>
      <c r="DQ162" s="143"/>
      <c r="DR162" s="143"/>
    </row>
    <row r="163" customHeight="1" spans="1:122">
      <c r="A163" s="23"/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  <c r="AA163" s="23"/>
      <c r="AB163" s="23"/>
      <c r="AC163" s="23"/>
      <c r="AD163" s="38">
        <v>160</v>
      </c>
      <c r="AE163" s="39" t="s">
        <v>1505</v>
      </c>
      <c r="AF163" s="39" t="s">
        <v>1118</v>
      </c>
      <c r="AG163" s="121" t="s">
        <v>1668</v>
      </c>
      <c r="AH163" s="54" t="s">
        <v>1508</v>
      </c>
      <c r="AI163" s="39">
        <v>94.15</v>
      </c>
      <c r="AJ163" s="122">
        <v>43933</v>
      </c>
      <c r="AK163" s="49"/>
      <c r="AL163" s="50"/>
      <c r="AM163" s="50"/>
      <c r="AN163" s="38" t="s">
        <v>1669</v>
      </c>
      <c r="AO163" s="39" t="str">
        <f t="shared" si="91"/>
        <v>松花江特大桥</v>
      </c>
      <c r="AP163" s="25" t="str">
        <f t="shared" si="92"/>
        <v>桩基</v>
      </c>
      <c r="AQ163" s="47" t="str">
        <f t="shared" si="93"/>
        <v>62#-左2</v>
      </c>
      <c r="AR163" s="18" t="str">
        <f t="shared" si="94"/>
        <v>C30水下</v>
      </c>
      <c r="AS163" s="29">
        <f t="shared" si="95"/>
        <v>94.15</v>
      </c>
      <c r="AT163" s="48">
        <f t="shared" si="96"/>
        <v>43933</v>
      </c>
      <c r="AU163" s="54">
        <v>28</v>
      </c>
      <c r="AV163" s="57">
        <f t="shared" si="97"/>
        <v>43961</v>
      </c>
      <c r="AW163" s="61">
        <v>3</v>
      </c>
      <c r="AX163" s="62">
        <v>36.7</v>
      </c>
      <c r="AY163" s="62">
        <v>37.2</v>
      </c>
      <c r="AZ163" s="62">
        <v>36.8</v>
      </c>
      <c r="BA163" s="62"/>
      <c r="BB163" s="62"/>
      <c r="BC163" s="62"/>
      <c r="BD163" s="54">
        <v>200</v>
      </c>
      <c r="BE163" s="54">
        <v>200</v>
      </c>
      <c r="BF163" s="54"/>
      <c r="BG163" s="49"/>
      <c r="BH163" s="23"/>
      <c r="BI163" s="133"/>
      <c r="BJ163" s="134"/>
      <c r="BK163" s="133"/>
      <c r="BL163" s="133"/>
      <c r="BM163" s="133"/>
      <c r="BN163" s="133"/>
      <c r="BO163" s="133"/>
      <c r="BP163" s="133"/>
      <c r="BQ163" s="133"/>
      <c r="BR163" s="133"/>
      <c r="BS163" s="133"/>
      <c r="BT163" s="133"/>
      <c r="BU163" s="133"/>
      <c r="BV163" s="133"/>
      <c r="BW163" s="133"/>
      <c r="BX163" s="133"/>
      <c r="BY163" s="133"/>
      <c r="BZ163" s="133"/>
      <c r="CA163" s="133"/>
      <c r="CB163" s="133"/>
      <c r="CC163" s="133"/>
      <c r="CD163" s="133"/>
      <c r="CE163" s="133"/>
      <c r="CF163" s="133"/>
      <c r="CG163" s="133"/>
      <c r="CH163" s="133"/>
      <c r="CI163" s="133"/>
      <c r="CJ163" s="133"/>
      <c r="CK163" s="133"/>
      <c r="CL163" s="133"/>
      <c r="CM163" s="133"/>
      <c r="CN163" s="133"/>
      <c r="CO163" s="133"/>
      <c r="CP163" s="133"/>
      <c r="CQ163" s="133"/>
      <c r="CR163" s="133"/>
      <c r="CS163" s="133"/>
      <c r="CT163" s="133"/>
      <c r="CU163" s="133"/>
      <c r="CV163" s="23"/>
      <c r="CW163" s="23"/>
      <c r="CX163" s="143"/>
      <c r="CY163" s="143"/>
      <c r="CZ163" s="143"/>
      <c r="DA163" s="143"/>
      <c r="DB163" s="143"/>
      <c r="DC163" s="143"/>
      <c r="DD163" s="143"/>
      <c r="DE163" s="143"/>
      <c r="DF163" s="143"/>
      <c r="DG163" s="143"/>
      <c r="DH163" s="143"/>
      <c r="DI163" s="143"/>
      <c r="DJ163" s="143"/>
      <c r="DK163" s="143"/>
      <c r="DL163" s="143"/>
      <c r="DM163" s="143"/>
      <c r="DN163" s="143"/>
      <c r="DO163" s="143"/>
      <c r="DP163" s="143"/>
      <c r="DQ163" s="143"/>
      <c r="DR163" s="143"/>
    </row>
    <row r="164" customHeight="1" spans="1:122">
      <c r="A164" s="23"/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  <c r="AA164" s="23"/>
      <c r="AB164" s="23"/>
      <c r="AC164" s="23"/>
      <c r="AD164" s="38">
        <v>161</v>
      </c>
      <c r="AE164" s="39" t="s">
        <v>1505</v>
      </c>
      <c r="AF164" s="39" t="s">
        <v>1118</v>
      </c>
      <c r="AG164" s="121" t="s">
        <v>1670</v>
      </c>
      <c r="AH164" s="54" t="s">
        <v>1508</v>
      </c>
      <c r="AI164" s="39">
        <v>94.15</v>
      </c>
      <c r="AJ164" s="122">
        <v>43934</v>
      </c>
      <c r="AK164" s="49"/>
      <c r="AL164" s="50"/>
      <c r="AM164" s="50"/>
      <c r="AN164" s="38" t="s">
        <v>1671</v>
      </c>
      <c r="AO164" s="39" t="str">
        <f t="shared" si="91"/>
        <v>松花江特大桥</v>
      </c>
      <c r="AP164" s="25" t="str">
        <f t="shared" si="92"/>
        <v>桩基</v>
      </c>
      <c r="AQ164" s="47" t="str">
        <f t="shared" si="93"/>
        <v>62#-右1</v>
      </c>
      <c r="AR164" s="18" t="str">
        <f t="shared" si="94"/>
        <v>C30水下</v>
      </c>
      <c r="AS164" s="29">
        <f t="shared" si="95"/>
        <v>94.15</v>
      </c>
      <c r="AT164" s="48">
        <f t="shared" si="96"/>
        <v>43934</v>
      </c>
      <c r="AU164" s="54">
        <v>28</v>
      </c>
      <c r="AV164" s="57">
        <f t="shared" si="97"/>
        <v>43962</v>
      </c>
      <c r="AW164" s="61">
        <v>3</v>
      </c>
      <c r="AX164" s="62">
        <v>38.2</v>
      </c>
      <c r="AY164" s="62">
        <v>36.7</v>
      </c>
      <c r="AZ164" s="62">
        <v>36</v>
      </c>
      <c r="BA164" s="62"/>
      <c r="BB164" s="62"/>
      <c r="BC164" s="62"/>
      <c r="BD164" s="54">
        <v>200</v>
      </c>
      <c r="BE164" s="54">
        <v>210</v>
      </c>
      <c r="BF164" s="54"/>
      <c r="BG164" s="49"/>
      <c r="BH164" s="23"/>
      <c r="BI164" s="133"/>
      <c r="BJ164" s="134"/>
      <c r="BK164" s="133"/>
      <c r="BL164" s="133"/>
      <c r="BM164" s="133"/>
      <c r="BN164" s="133"/>
      <c r="BO164" s="133"/>
      <c r="BP164" s="133"/>
      <c r="BQ164" s="133"/>
      <c r="BR164" s="133"/>
      <c r="BS164" s="133"/>
      <c r="BT164" s="133"/>
      <c r="BU164" s="133"/>
      <c r="BV164" s="133"/>
      <c r="BW164" s="133"/>
      <c r="BX164" s="133"/>
      <c r="BY164" s="133"/>
      <c r="BZ164" s="133"/>
      <c r="CA164" s="133"/>
      <c r="CB164" s="133"/>
      <c r="CC164" s="133"/>
      <c r="CD164" s="133"/>
      <c r="CE164" s="133"/>
      <c r="CF164" s="133"/>
      <c r="CG164" s="133"/>
      <c r="CH164" s="133"/>
      <c r="CI164" s="133"/>
      <c r="CJ164" s="133"/>
      <c r="CK164" s="133"/>
      <c r="CL164" s="133"/>
      <c r="CM164" s="133"/>
      <c r="CN164" s="133"/>
      <c r="CO164" s="133"/>
      <c r="CP164" s="133"/>
      <c r="CQ164" s="133"/>
      <c r="CR164" s="133"/>
      <c r="CS164" s="133"/>
      <c r="CT164" s="133"/>
      <c r="CU164" s="133"/>
      <c r="CV164" s="23"/>
      <c r="CW164" s="23"/>
      <c r="CX164" s="143"/>
      <c r="CY164" s="143"/>
      <c r="CZ164" s="143"/>
      <c r="DA164" s="143"/>
      <c r="DB164" s="143"/>
      <c r="DC164" s="143"/>
      <c r="DD164" s="143"/>
      <c r="DE164" s="143"/>
      <c r="DF164" s="143"/>
      <c r="DG164" s="143"/>
      <c r="DH164" s="143"/>
      <c r="DI164" s="143"/>
      <c r="DJ164" s="143"/>
      <c r="DK164" s="143"/>
      <c r="DL164" s="143"/>
      <c r="DM164" s="143"/>
      <c r="DN164" s="143"/>
      <c r="DO164" s="143"/>
      <c r="DP164" s="143"/>
      <c r="DQ164" s="143"/>
      <c r="DR164" s="143"/>
    </row>
    <row r="165" customHeight="1" spans="1:122">
      <c r="A165" s="23"/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  <c r="AA165" s="23"/>
      <c r="AB165" s="23"/>
      <c r="AC165" s="23"/>
      <c r="AD165" s="38">
        <v>162</v>
      </c>
      <c r="AE165" s="39" t="s">
        <v>1505</v>
      </c>
      <c r="AF165" s="39" t="s">
        <v>1118</v>
      </c>
      <c r="AG165" s="121" t="s">
        <v>1672</v>
      </c>
      <c r="AH165" s="54" t="s">
        <v>1508</v>
      </c>
      <c r="AI165" s="39">
        <v>94.15</v>
      </c>
      <c r="AJ165" s="122">
        <v>43935</v>
      </c>
      <c r="AK165" s="49"/>
      <c r="AL165" s="50"/>
      <c r="AM165" s="50"/>
      <c r="AN165" s="38" t="s">
        <v>1673</v>
      </c>
      <c r="AO165" s="39" t="str">
        <f t="shared" si="91"/>
        <v>松花江特大桥</v>
      </c>
      <c r="AP165" s="25" t="str">
        <f t="shared" si="92"/>
        <v>桩基</v>
      </c>
      <c r="AQ165" s="47" t="str">
        <f t="shared" si="93"/>
        <v>62#-右2</v>
      </c>
      <c r="AR165" s="18" t="str">
        <f t="shared" si="94"/>
        <v>C30水下</v>
      </c>
      <c r="AS165" s="29">
        <f t="shared" si="95"/>
        <v>94.15</v>
      </c>
      <c r="AT165" s="48">
        <f t="shared" si="96"/>
        <v>43935</v>
      </c>
      <c r="AU165" s="54">
        <v>28</v>
      </c>
      <c r="AV165" s="57">
        <f t="shared" si="97"/>
        <v>43963</v>
      </c>
      <c r="AW165" s="61">
        <v>3</v>
      </c>
      <c r="AX165" s="62">
        <v>37.6</v>
      </c>
      <c r="AY165" s="62">
        <v>36.6</v>
      </c>
      <c r="AZ165" s="62">
        <v>37.3</v>
      </c>
      <c r="BA165" s="62"/>
      <c r="BB165" s="62"/>
      <c r="BC165" s="62"/>
      <c r="BD165" s="54">
        <v>195</v>
      </c>
      <c r="BE165" s="54">
        <v>200</v>
      </c>
      <c r="BF165" s="54"/>
      <c r="BG165" s="49"/>
      <c r="BH165" s="23"/>
      <c r="BI165" s="133"/>
      <c r="BJ165" s="134"/>
      <c r="BK165" s="133"/>
      <c r="BL165" s="133"/>
      <c r="BM165" s="133"/>
      <c r="BN165" s="133"/>
      <c r="BO165" s="133"/>
      <c r="BP165" s="133"/>
      <c r="BQ165" s="133"/>
      <c r="BR165" s="133"/>
      <c r="BS165" s="133"/>
      <c r="BT165" s="133"/>
      <c r="BU165" s="133"/>
      <c r="BV165" s="133"/>
      <c r="BW165" s="133"/>
      <c r="BX165" s="133"/>
      <c r="BY165" s="133"/>
      <c r="BZ165" s="133"/>
      <c r="CA165" s="133"/>
      <c r="CB165" s="133"/>
      <c r="CC165" s="133"/>
      <c r="CD165" s="133"/>
      <c r="CE165" s="133"/>
      <c r="CF165" s="133"/>
      <c r="CG165" s="133"/>
      <c r="CH165" s="133"/>
      <c r="CI165" s="133"/>
      <c r="CJ165" s="133"/>
      <c r="CK165" s="133"/>
      <c r="CL165" s="133"/>
      <c r="CM165" s="133"/>
      <c r="CN165" s="133"/>
      <c r="CO165" s="133"/>
      <c r="CP165" s="133"/>
      <c r="CQ165" s="133"/>
      <c r="CR165" s="133"/>
      <c r="CS165" s="133"/>
      <c r="CT165" s="133"/>
      <c r="CU165" s="133"/>
      <c r="CV165" s="23"/>
      <c r="CW165" s="23"/>
      <c r="CX165" s="143"/>
      <c r="CY165" s="143"/>
      <c r="CZ165" s="143"/>
      <c r="DA165" s="143"/>
      <c r="DB165" s="143"/>
      <c r="DC165" s="143"/>
      <c r="DD165" s="143"/>
      <c r="DE165" s="143"/>
      <c r="DF165" s="143"/>
      <c r="DG165" s="143"/>
      <c r="DH165" s="143"/>
      <c r="DI165" s="143"/>
      <c r="DJ165" s="143"/>
      <c r="DK165" s="143"/>
      <c r="DL165" s="143"/>
      <c r="DM165" s="143"/>
      <c r="DN165" s="143"/>
      <c r="DO165" s="143"/>
      <c r="DP165" s="143"/>
      <c r="DQ165" s="143"/>
      <c r="DR165" s="143"/>
    </row>
    <row r="166" customHeight="1" spans="1:122">
      <c r="A166" s="23"/>
      <c r="B166" s="23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  <c r="AA166" s="23"/>
      <c r="AB166" s="23"/>
      <c r="AC166" s="23"/>
      <c r="AD166" s="38">
        <v>163</v>
      </c>
      <c r="AE166" s="39" t="s">
        <v>1505</v>
      </c>
      <c r="AF166" s="39" t="s">
        <v>1674</v>
      </c>
      <c r="AG166" s="121" t="s">
        <v>1675</v>
      </c>
      <c r="AH166" s="54" t="s">
        <v>1676</v>
      </c>
      <c r="AI166" s="39">
        <v>23</v>
      </c>
      <c r="AJ166" s="122">
        <v>43936</v>
      </c>
      <c r="AK166" s="49"/>
      <c r="AL166" s="50"/>
      <c r="AM166" s="50"/>
      <c r="AN166" s="38" t="s">
        <v>1677</v>
      </c>
      <c r="AO166" s="39" t="str">
        <f t="shared" si="91"/>
        <v>松花江特大桥</v>
      </c>
      <c r="AP166" s="25" t="str">
        <f t="shared" si="92"/>
        <v>墩柱</v>
      </c>
      <c r="AQ166" s="47" t="str">
        <f t="shared" si="93"/>
        <v>68#-左1</v>
      </c>
      <c r="AR166" s="18" t="str">
        <f t="shared" si="94"/>
        <v> </v>
      </c>
      <c r="AS166" s="29">
        <f t="shared" si="95"/>
        <v>23</v>
      </c>
      <c r="AT166" s="48">
        <f t="shared" si="96"/>
        <v>43936</v>
      </c>
      <c r="AU166" s="54">
        <v>28</v>
      </c>
      <c r="AV166" s="57">
        <f t="shared" si="97"/>
        <v>43964</v>
      </c>
      <c r="AW166" s="61">
        <v>2</v>
      </c>
      <c r="AX166" s="62">
        <v>48.4</v>
      </c>
      <c r="AY166" s="62">
        <v>46.3</v>
      </c>
      <c r="AZ166" s="62"/>
      <c r="BA166" s="62"/>
      <c r="BB166" s="62"/>
      <c r="BC166" s="62"/>
      <c r="BD166" s="54">
        <v>190</v>
      </c>
      <c r="BE166" s="54">
        <v>195</v>
      </c>
      <c r="BF166" s="54"/>
      <c r="BG166" s="49"/>
      <c r="BH166" s="23"/>
      <c r="BI166" s="133"/>
      <c r="BJ166" s="134"/>
      <c r="BK166" s="133"/>
      <c r="BL166" s="133"/>
      <c r="BM166" s="133"/>
      <c r="BN166" s="133"/>
      <c r="BO166" s="133"/>
      <c r="BP166" s="133"/>
      <c r="BQ166" s="133"/>
      <c r="BR166" s="133"/>
      <c r="BS166" s="133"/>
      <c r="BT166" s="133"/>
      <c r="BU166" s="133"/>
      <c r="BV166" s="133"/>
      <c r="BW166" s="133"/>
      <c r="BX166" s="133"/>
      <c r="BY166" s="133"/>
      <c r="BZ166" s="133"/>
      <c r="CA166" s="133"/>
      <c r="CB166" s="133"/>
      <c r="CC166" s="133"/>
      <c r="CD166" s="133"/>
      <c r="CE166" s="133"/>
      <c r="CF166" s="133"/>
      <c r="CG166" s="133"/>
      <c r="CH166" s="133"/>
      <c r="CI166" s="133"/>
      <c r="CJ166" s="133"/>
      <c r="CK166" s="133"/>
      <c r="CL166" s="133"/>
      <c r="CM166" s="133"/>
      <c r="CN166" s="133"/>
      <c r="CO166" s="133"/>
      <c r="CP166" s="133"/>
      <c r="CQ166" s="133"/>
      <c r="CR166" s="133"/>
      <c r="CS166" s="133"/>
      <c r="CT166" s="133"/>
      <c r="CU166" s="133"/>
      <c r="CV166" s="23"/>
      <c r="CW166" s="23"/>
      <c r="CX166" s="143"/>
      <c r="CY166" s="143"/>
      <c r="CZ166" s="143"/>
      <c r="DA166" s="143"/>
      <c r="DB166" s="143"/>
      <c r="DC166" s="143"/>
      <c r="DD166" s="143"/>
      <c r="DE166" s="143"/>
      <c r="DF166" s="143"/>
      <c r="DG166" s="143"/>
      <c r="DH166" s="143"/>
      <c r="DI166" s="143"/>
      <c r="DJ166" s="143"/>
      <c r="DK166" s="143"/>
      <c r="DL166" s="143"/>
      <c r="DM166" s="143"/>
      <c r="DN166" s="143"/>
      <c r="DO166" s="143"/>
      <c r="DP166" s="143"/>
      <c r="DQ166" s="143"/>
      <c r="DR166" s="143"/>
    </row>
    <row r="167" customHeight="1" spans="1:122">
      <c r="A167" s="23"/>
      <c r="B167" s="23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  <c r="AB167" s="23"/>
      <c r="AC167" s="23"/>
      <c r="AD167" s="154">
        <v>164</v>
      </c>
      <c r="AE167" s="155" t="s">
        <v>1505</v>
      </c>
      <c r="AF167" s="155" t="s">
        <v>1674</v>
      </c>
      <c r="AG167" s="156" t="s">
        <v>1678</v>
      </c>
      <c r="AH167" s="142" t="s">
        <v>963</v>
      </c>
      <c r="AI167" s="155">
        <v>22.65</v>
      </c>
      <c r="AJ167" s="157">
        <v>43936</v>
      </c>
      <c r="AK167" s="145"/>
      <c r="AL167" s="50"/>
      <c r="AM167" s="50"/>
      <c r="AN167" s="154" t="s">
        <v>1679</v>
      </c>
      <c r="AO167" s="155" t="str">
        <f t="shared" si="91"/>
        <v>松花江特大桥</v>
      </c>
      <c r="AP167" s="132" t="str">
        <f t="shared" si="92"/>
        <v>墩柱</v>
      </c>
      <c r="AQ167" s="158" t="str">
        <f t="shared" si="93"/>
        <v>68#-左2</v>
      </c>
      <c r="AR167" s="131" t="str">
        <f t="shared" si="94"/>
        <v>C40</v>
      </c>
      <c r="AS167" s="135">
        <f t="shared" si="95"/>
        <v>22.65</v>
      </c>
      <c r="AT167" s="159">
        <f t="shared" si="96"/>
        <v>43936</v>
      </c>
      <c r="AU167" s="142">
        <v>28</v>
      </c>
      <c r="AV167" s="160">
        <f t="shared" si="97"/>
        <v>43964</v>
      </c>
      <c r="AW167" s="164">
        <v>2</v>
      </c>
      <c r="AX167" s="165">
        <v>47.7</v>
      </c>
      <c r="AY167" s="165">
        <v>46.3</v>
      </c>
      <c r="AZ167" s="165"/>
      <c r="BA167" s="165"/>
      <c r="BB167" s="165"/>
      <c r="BC167" s="165"/>
      <c r="BD167" s="142">
        <v>195</v>
      </c>
      <c r="BE167" s="142">
        <v>195</v>
      </c>
      <c r="BF167" s="142"/>
      <c r="BG167" s="145"/>
      <c r="BH167" s="23"/>
      <c r="BI167" s="133"/>
      <c r="BJ167" s="134"/>
      <c r="BK167" s="133"/>
      <c r="BL167" s="133"/>
      <c r="BM167" s="133"/>
      <c r="BN167" s="133"/>
      <c r="BO167" s="133"/>
      <c r="BP167" s="133"/>
      <c r="BQ167" s="133"/>
      <c r="BR167" s="133"/>
      <c r="BS167" s="133"/>
      <c r="BT167" s="133"/>
      <c r="BU167" s="133"/>
      <c r="BV167" s="133"/>
      <c r="BW167" s="133"/>
      <c r="BX167" s="133"/>
      <c r="BY167" s="133"/>
      <c r="BZ167" s="133"/>
      <c r="CA167" s="133"/>
      <c r="CB167" s="133"/>
      <c r="CC167" s="133"/>
      <c r="CD167" s="133"/>
      <c r="CE167" s="133"/>
      <c r="CF167" s="133"/>
      <c r="CG167" s="133"/>
      <c r="CH167" s="133"/>
      <c r="CI167" s="133"/>
      <c r="CJ167" s="133"/>
      <c r="CK167" s="133"/>
      <c r="CL167" s="133"/>
      <c r="CM167" s="133"/>
      <c r="CN167" s="133"/>
      <c r="CO167" s="133"/>
      <c r="CP167" s="133"/>
      <c r="CQ167" s="133"/>
      <c r="CR167" s="133"/>
      <c r="CS167" s="133"/>
      <c r="CT167" s="133"/>
      <c r="CU167" s="133"/>
      <c r="CV167" s="23"/>
      <c r="CW167" s="23"/>
      <c r="CX167" s="143"/>
      <c r="CY167" s="143"/>
      <c r="CZ167" s="143"/>
      <c r="DA167" s="143"/>
      <c r="DB167" s="143"/>
      <c r="DC167" s="143"/>
      <c r="DD167" s="143"/>
      <c r="DE167" s="143"/>
      <c r="DF167" s="143"/>
      <c r="DG167" s="143"/>
      <c r="DH167" s="143"/>
      <c r="DI167" s="143"/>
      <c r="DJ167" s="143"/>
      <c r="DK167" s="143"/>
      <c r="DL167" s="143"/>
      <c r="DM167" s="143"/>
      <c r="DN167" s="143"/>
      <c r="DO167" s="143"/>
      <c r="DP167" s="143"/>
      <c r="DQ167" s="143"/>
      <c r="DR167" s="143"/>
    </row>
    <row r="247" customHeight="1" spans="30:59">
      <c r="AD247" s="166"/>
      <c r="AE247" s="166"/>
      <c r="AF247" s="166"/>
      <c r="AG247" s="166"/>
      <c r="AH247" s="166"/>
      <c r="AI247" s="166"/>
      <c r="AJ247" s="166"/>
      <c r="AK247" s="166"/>
      <c r="AL247" s="166"/>
      <c r="AM247" s="166"/>
      <c r="AN247" s="166"/>
      <c r="AO247" s="166"/>
      <c r="AP247" s="166"/>
      <c r="AQ247" s="166"/>
      <c r="AR247" s="166"/>
      <c r="AS247" s="166"/>
      <c r="AT247" s="166"/>
      <c r="AU247" s="166"/>
      <c r="AV247" s="166"/>
      <c r="AW247" s="166"/>
      <c r="AX247" s="166"/>
      <c r="AY247" s="166"/>
      <c r="AZ247" s="166"/>
      <c r="BA247" s="166"/>
      <c r="BB247" s="166"/>
      <c r="BC247" s="166"/>
      <c r="BD247" s="166"/>
      <c r="BE247" s="166"/>
      <c r="BF247" s="166"/>
      <c r="BG247" s="166"/>
    </row>
    <row r="248" customHeight="1" spans="30:59">
      <c r="AD248" s="166"/>
      <c r="AE248" s="166"/>
      <c r="AF248" s="166"/>
      <c r="AG248" s="166"/>
      <c r="AH248" s="166"/>
      <c r="AI248" s="166"/>
      <c r="AJ248" s="166"/>
      <c r="AK248" s="166"/>
      <c r="AL248" s="166"/>
      <c r="AM248" s="166"/>
      <c r="AN248" s="166"/>
      <c r="AO248" s="166"/>
      <c r="AP248" s="166"/>
      <c r="AQ248" s="166"/>
      <c r="AR248" s="166"/>
      <c r="AS248" s="166"/>
      <c r="AT248" s="166"/>
      <c r="AU248" s="166"/>
      <c r="AV248" s="166"/>
      <c r="AW248" s="166"/>
      <c r="AX248" s="166"/>
      <c r="AY248" s="166"/>
      <c r="AZ248" s="166"/>
      <c r="BA248" s="166"/>
      <c r="BB248" s="166"/>
      <c r="BC248" s="166"/>
      <c r="BD248" s="166"/>
      <c r="BE248" s="166"/>
      <c r="BF248" s="166"/>
      <c r="BG248" s="166"/>
    </row>
    <row r="249" customHeight="1" spans="30:59">
      <c r="AD249" s="166"/>
      <c r="AE249" s="166"/>
      <c r="AF249" s="166"/>
      <c r="AG249" s="166"/>
      <c r="AH249" s="166"/>
      <c r="AI249" s="166"/>
      <c r="AJ249" s="166"/>
      <c r="AK249" s="166"/>
      <c r="AL249" s="166"/>
      <c r="AM249" s="166"/>
      <c r="AN249" s="166"/>
      <c r="AO249" s="166"/>
      <c r="AP249" s="166"/>
      <c r="AQ249" s="166"/>
      <c r="AR249" s="166"/>
      <c r="AS249" s="166"/>
      <c r="AT249" s="166"/>
      <c r="AU249" s="166"/>
      <c r="AV249" s="166"/>
      <c r="AW249" s="166"/>
      <c r="AX249" s="166"/>
      <c r="AY249" s="166"/>
      <c r="AZ249" s="166"/>
      <c r="BA249" s="166"/>
      <c r="BB249" s="166"/>
      <c r="BC249" s="166"/>
      <c r="BD249" s="166"/>
      <c r="BE249" s="166"/>
      <c r="BF249" s="166"/>
      <c r="BG249" s="166"/>
    </row>
    <row r="250" customHeight="1" spans="30:59">
      <c r="AD250" s="166"/>
      <c r="AE250" s="166"/>
      <c r="AF250" s="166"/>
      <c r="AG250" s="166"/>
      <c r="AH250" s="166"/>
      <c r="AI250" s="166"/>
      <c r="AJ250" s="166"/>
      <c r="AK250" s="166"/>
      <c r="AL250" s="166"/>
      <c r="AM250" s="166"/>
      <c r="AN250" s="166"/>
      <c r="AO250" s="166"/>
      <c r="AP250" s="166"/>
      <c r="AQ250" s="166"/>
      <c r="AR250" s="166"/>
      <c r="AS250" s="166"/>
      <c r="AT250" s="166"/>
      <c r="AU250" s="166"/>
      <c r="AV250" s="166"/>
      <c r="AW250" s="166"/>
      <c r="AX250" s="166"/>
      <c r="AY250" s="166"/>
      <c r="AZ250" s="166"/>
      <c r="BA250" s="166"/>
      <c r="BB250" s="166"/>
      <c r="BC250" s="166"/>
      <c r="BD250" s="166"/>
      <c r="BE250" s="166"/>
      <c r="BF250" s="166"/>
      <c r="BG250" s="166"/>
    </row>
    <row r="251" customHeight="1" spans="30:59">
      <c r="AD251" s="166"/>
      <c r="AE251" s="166"/>
      <c r="AF251" s="166"/>
      <c r="AG251" s="166"/>
      <c r="AH251" s="166"/>
      <c r="AI251" s="166"/>
      <c r="AJ251" s="166"/>
      <c r="AK251" s="166"/>
      <c r="AL251" s="166"/>
      <c r="AM251" s="166"/>
      <c r="AN251" s="166"/>
      <c r="AO251" s="166"/>
      <c r="AP251" s="166"/>
      <c r="AQ251" s="166"/>
      <c r="AR251" s="166"/>
      <c r="AS251" s="166"/>
      <c r="AT251" s="166"/>
      <c r="AU251" s="166"/>
      <c r="AV251" s="166"/>
      <c r="AW251" s="166"/>
      <c r="AX251" s="166"/>
      <c r="AY251" s="166"/>
      <c r="AZ251" s="166"/>
      <c r="BA251" s="166"/>
      <c r="BB251" s="166"/>
      <c r="BC251" s="166"/>
      <c r="BD251" s="166"/>
      <c r="BE251" s="166"/>
      <c r="BF251" s="166"/>
      <c r="BG251" s="166"/>
    </row>
    <row r="252" customHeight="1" spans="30:59">
      <c r="AD252" s="166"/>
      <c r="AE252" s="166"/>
      <c r="AF252" s="166"/>
      <c r="AG252" s="166"/>
      <c r="AH252" s="166"/>
      <c r="AI252" s="166"/>
      <c r="AJ252" s="166"/>
      <c r="AK252" s="166"/>
      <c r="AL252" s="166"/>
      <c r="AM252" s="166"/>
      <c r="AN252" s="166"/>
      <c r="AO252" s="166"/>
      <c r="AP252" s="166"/>
      <c r="AQ252" s="166"/>
      <c r="AR252" s="166"/>
      <c r="AS252" s="166"/>
      <c r="AT252" s="166"/>
      <c r="AU252" s="166"/>
      <c r="AV252" s="166"/>
      <c r="AW252" s="166"/>
      <c r="AX252" s="166"/>
      <c r="AY252" s="166"/>
      <c r="AZ252" s="166"/>
      <c r="BA252" s="166"/>
      <c r="BB252" s="166"/>
      <c r="BC252" s="166"/>
      <c r="BD252" s="166"/>
      <c r="BE252" s="166"/>
      <c r="BF252" s="166"/>
      <c r="BG252" s="166"/>
    </row>
    <row r="253" customHeight="1" spans="30:59">
      <c r="AD253" s="166"/>
      <c r="AE253" s="166"/>
      <c r="AF253" s="166"/>
      <c r="AG253" s="166"/>
      <c r="AH253" s="166"/>
      <c r="AI253" s="166"/>
      <c r="AJ253" s="166"/>
      <c r="AK253" s="166"/>
      <c r="AL253" s="166"/>
      <c r="AM253" s="166"/>
      <c r="AN253" s="166"/>
      <c r="AO253" s="166"/>
      <c r="AP253" s="166"/>
      <c r="AQ253" s="166"/>
      <c r="AR253" s="166"/>
      <c r="AS253" s="166"/>
      <c r="AT253" s="166"/>
      <c r="AU253" s="166"/>
      <c r="AV253" s="166"/>
      <c r="AW253" s="166"/>
      <c r="AX253" s="166"/>
      <c r="AY253" s="166"/>
      <c r="AZ253" s="166"/>
      <c r="BA253" s="166"/>
      <c r="BB253" s="166"/>
      <c r="BC253" s="166"/>
      <c r="BD253" s="166"/>
      <c r="BE253" s="166"/>
      <c r="BF253" s="166"/>
      <c r="BG253" s="166"/>
    </row>
    <row r="254" customHeight="1" spans="30:59">
      <c r="AD254" s="166"/>
      <c r="AE254" s="166"/>
      <c r="AF254" s="166"/>
      <c r="AG254" s="166"/>
      <c r="AH254" s="166"/>
      <c r="AI254" s="166"/>
      <c r="AJ254" s="166"/>
      <c r="AK254" s="166"/>
      <c r="AL254" s="166"/>
      <c r="AM254" s="166"/>
      <c r="AN254" s="166"/>
      <c r="AO254" s="166"/>
      <c r="AP254" s="166"/>
      <c r="AQ254" s="166"/>
      <c r="AR254" s="166"/>
      <c r="AS254" s="166"/>
      <c r="AT254" s="166"/>
      <c r="AU254" s="166"/>
      <c r="AV254" s="166"/>
      <c r="AW254" s="166"/>
      <c r="AX254" s="166"/>
      <c r="AY254" s="166"/>
      <c r="AZ254" s="166"/>
      <c r="BA254" s="166"/>
      <c r="BB254" s="166"/>
      <c r="BC254" s="166"/>
      <c r="BD254" s="166"/>
      <c r="BE254" s="166"/>
      <c r="BF254" s="166"/>
      <c r="BG254" s="166"/>
    </row>
    <row r="255" customHeight="1" spans="30:59">
      <c r="AD255" s="166"/>
      <c r="AE255" s="166"/>
      <c r="AF255" s="166"/>
      <c r="AG255" s="166"/>
      <c r="AH255" s="166"/>
      <c r="AI255" s="166"/>
      <c r="AJ255" s="166"/>
      <c r="AK255" s="166"/>
      <c r="AL255" s="166"/>
      <c r="AM255" s="166"/>
      <c r="AN255" s="166"/>
      <c r="AO255" s="166"/>
      <c r="AP255" s="166"/>
      <c r="AQ255" s="166"/>
      <c r="AR255" s="166"/>
      <c r="AS255" s="166"/>
      <c r="AT255" s="166"/>
      <c r="AU255" s="166"/>
      <c r="AV255" s="166"/>
      <c r="AW255" s="166"/>
      <c r="AX255" s="166"/>
      <c r="AY255" s="166"/>
      <c r="AZ255" s="166"/>
      <c r="BA255" s="166"/>
      <c r="BB255" s="166"/>
      <c r="BC255" s="166"/>
      <c r="BD255" s="166"/>
      <c r="BE255" s="166"/>
      <c r="BF255" s="166"/>
      <c r="BG255" s="166"/>
    </row>
    <row r="256" customHeight="1" spans="30:59">
      <c r="AD256" s="166"/>
      <c r="AE256" s="166"/>
      <c r="AF256" s="166"/>
      <c r="AG256" s="166"/>
      <c r="AH256" s="166"/>
      <c r="AI256" s="166"/>
      <c r="AJ256" s="166"/>
      <c r="AK256" s="166"/>
      <c r="AL256" s="166"/>
      <c r="AM256" s="166"/>
      <c r="AN256" s="166"/>
      <c r="AO256" s="166"/>
      <c r="AP256" s="166"/>
      <c r="AQ256" s="166"/>
      <c r="AR256" s="166"/>
      <c r="AS256" s="166"/>
      <c r="AT256" s="166"/>
      <c r="AU256" s="166"/>
      <c r="AV256" s="166"/>
      <c r="AW256" s="166"/>
      <c r="AX256" s="166"/>
      <c r="AY256" s="166"/>
      <c r="AZ256" s="166"/>
      <c r="BA256" s="166"/>
      <c r="BB256" s="166"/>
      <c r="BC256" s="166"/>
      <c r="BD256" s="166"/>
      <c r="BE256" s="166"/>
      <c r="BF256" s="166"/>
      <c r="BG256" s="166"/>
    </row>
    <row r="257" customHeight="1" spans="30:59">
      <c r="AD257" s="166"/>
      <c r="AE257" s="166"/>
      <c r="AF257" s="166"/>
      <c r="AG257" s="166"/>
      <c r="AH257" s="166"/>
      <c r="AI257" s="166"/>
      <c r="AJ257" s="166"/>
      <c r="AK257" s="166"/>
      <c r="AL257" s="166"/>
      <c r="AM257" s="166"/>
      <c r="AN257" s="166"/>
      <c r="AO257" s="166"/>
      <c r="AP257" s="166"/>
      <c r="AQ257" s="166"/>
      <c r="AR257" s="166"/>
      <c r="AS257" s="166"/>
      <c r="AT257" s="166"/>
      <c r="AU257" s="166"/>
      <c r="AV257" s="166"/>
      <c r="AW257" s="166"/>
      <c r="AX257" s="166"/>
      <c r="AY257" s="166"/>
      <c r="AZ257" s="166"/>
      <c r="BA257" s="166"/>
      <c r="BB257" s="166"/>
      <c r="BC257" s="166"/>
      <c r="BD257" s="166"/>
      <c r="BE257" s="166"/>
      <c r="BF257" s="166"/>
      <c r="BG257" s="166"/>
    </row>
    <row r="258" customHeight="1" spans="30:59">
      <c r="AD258" s="166"/>
      <c r="AE258" s="166"/>
      <c r="AF258" s="166"/>
      <c r="AG258" s="166"/>
      <c r="AH258" s="166"/>
      <c r="AI258" s="166"/>
      <c r="AJ258" s="166"/>
      <c r="AK258" s="166"/>
      <c r="AL258" s="166"/>
      <c r="AM258" s="166"/>
      <c r="AN258" s="166"/>
      <c r="AO258" s="166"/>
      <c r="AP258" s="166"/>
      <c r="AQ258" s="166"/>
      <c r="AR258" s="166"/>
      <c r="AS258" s="166"/>
      <c r="AT258" s="166"/>
      <c r="AU258" s="166"/>
      <c r="AV258" s="166"/>
      <c r="AW258" s="166"/>
      <c r="AX258" s="166"/>
      <c r="AY258" s="166"/>
      <c r="AZ258" s="166"/>
      <c r="BA258" s="166"/>
      <c r="BB258" s="166"/>
      <c r="BC258" s="166"/>
      <c r="BD258" s="166"/>
      <c r="BE258" s="166"/>
      <c r="BF258" s="166"/>
      <c r="BG258" s="166"/>
    </row>
    <row r="259" customHeight="1" spans="30:59">
      <c r="AD259" s="166"/>
      <c r="AE259" s="166"/>
      <c r="AF259" s="166"/>
      <c r="AG259" s="166"/>
      <c r="AH259" s="166"/>
      <c r="AI259" s="166"/>
      <c r="AJ259" s="166"/>
      <c r="AK259" s="166"/>
      <c r="AL259" s="166"/>
      <c r="AM259" s="166"/>
      <c r="AN259" s="166"/>
      <c r="AO259" s="166"/>
      <c r="AP259" s="166"/>
      <c r="AQ259" s="166"/>
      <c r="AR259" s="166"/>
      <c r="AS259" s="166"/>
      <c r="AT259" s="166"/>
      <c r="AU259" s="166"/>
      <c r="AV259" s="166"/>
      <c r="AW259" s="166"/>
      <c r="AX259" s="166"/>
      <c r="AY259" s="166"/>
      <c r="AZ259" s="166"/>
      <c r="BA259" s="166"/>
      <c r="BB259" s="166"/>
      <c r="BC259" s="166"/>
      <c r="BD259" s="166"/>
      <c r="BE259" s="166"/>
      <c r="BF259" s="166"/>
      <c r="BG259" s="166"/>
    </row>
    <row r="260" customHeight="1" spans="30:59">
      <c r="AD260" s="166"/>
      <c r="AE260" s="166"/>
      <c r="AF260" s="166"/>
      <c r="AG260" s="166"/>
      <c r="AH260" s="166"/>
      <c r="AI260" s="166"/>
      <c r="AJ260" s="166"/>
      <c r="AK260" s="166"/>
      <c r="AL260" s="166"/>
      <c r="AM260" s="166"/>
      <c r="AN260" s="166"/>
      <c r="AO260" s="166"/>
      <c r="AP260" s="166"/>
      <c r="AQ260" s="166"/>
      <c r="AR260" s="166"/>
      <c r="AS260" s="166"/>
      <c r="AT260" s="166"/>
      <c r="AU260" s="166"/>
      <c r="AV260" s="166"/>
      <c r="AW260" s="166"/>
      <c r="AX260" s="166"/>
      <c r="AY260" s="166"/>
      <c r="AZ260" s="166"/>
      <c r="BA260" s="166"/>
      <c r="BB260" s="166"/>
      <c r="BC260" s="166"/>
      <c r="BD260" s="166"/>
      <c r="BE260" s="166"/>
      <c r="BF260" s="166"/>
      <c r="BG260" s="166"/>
    </row>
    <row r="261" customHeight="1" spans="30:59">
      <c r="AD261" s="166"/>
      <c r="AE261" s="166"/>
      <c r="AF261" s="166"/>
      <c r="AG261" s="166"/>
      <c r="AH261" s="166"/>
      <c r="AI261" s="166"/>
      <c r="AJ261" s="166"/>
      <c r="AK261" s="166"/>
      <c r="AL261" s="166"/>
      <c r="AM261" s="166"/>
      <c r="AN261" s="166"/>
      <c r="AO261" s="166"/>
      <c r="AP261" s="166"/>
      <c r="AQ261" s="166"/>
      <c r="AR261" s="166"/>
      <c r="AS261" s="166"/>
      <c r="AT261" s="166"/>
      <c r="AU261" s="166"/>
      <c r="AV261" s="166"/>
      <c r="AW261" s="166"/>
      <c r="AX261" s="166"/>
      <c r="AY261" s="166"/>
      <c r="AZ261" s="166"/>
      <c r="BA261" s="166"/>
      <c r="BB261" s="166"/>
      <c r="BC261" s="166"/>
      <c r="BD261" s="166"/>
      <c r="BE261" s="166"/>
      <c r="BF261" s="166"/>
      <c r="BG261" s="166"/>
    </row>
    <row r="262" customHeight="1" spans="30:59">
      <c r="AD262" s="166"/>
      <c r="AE262" s="166"/>
      <c r="AF262" s="166"/>
      <c r="AG262" s="166"/>
      <c r="AH262" s="166"/>
      <c r="AI262" s="166"/>
      <c r="AJ262" s="166"/>
      <c r="AK262" s="166"/>
      <c r="AL262" s="166"/>
      <c r="AM262" s="166"/>
      <c r="AN262" s="166"/>
      <c r="AO262" s="166"/>
      <c r="AP262" s="166"/>
      <c r="AQ262" s="166"/>
      <c r="AR262" s="166"/>
      <c r="AS262" s="166"/>
      <c r="AT262" s="166"/>
      <c r="AU262" s="166"/>
      <c r="AV262" s="166"/>
      <c r="AW262" s="166"/>
      <c r="AX262" s="166"/>
      <c r="AY262" s="166"/>
      <c r="AZ262" s="166"/>
      <c r="BA262" s="166"/>
      <c r="BB262" s="166"/>
      <c r="BC262" s="166"/>
      <c r="BD262" s="166"/>
      <c r="BE262" s="166"/>
      <c r="BF262" s="166"/>
      <c r="BG262" s="166"/>
    </row>
    <row r="263" customHeight="1" spans="30:59">
      <c r="AD263" s="166"/>
      <c r="AE263" s="166"/>
      <c r="AF263" s="166"/>
      <c r="AG263" s="166"/>
      <c r="AH263" s="166"/>
      <c r="AI263" s="166"/>
      <c r="AJ263" s="166"/>
      <c r="AK263" s="166"/>
      <c r="AL263" s="166"/>
      <c r="AM263" s="166"/>
      <c r="AN263" s="166"/>
      <c r="AO263" s="166"/>
      <c r="AP263" s="166"/>
      <c r="AQ263" s="166"/>
      <c r="AR263" s="166"/>
      <c r="AS263" s="166"/>
      <c r="AT263" s="166"/>
      <c r="AU263" s="166"/>
      <c r="AV263" s="166"/>
      <c r="AW263" s="166"/>
      <c r="AX263" s="166"/>
      <c r="AY263" s="166"/>
      <c r="AZ263" s="166"/>
      <c r="BA263" s="166"/>
      <c r="BB263" s="166"/>
      <c r="BC263" s="166"/>
      <c r="BD263" s="166"/>
      <c r="BE263" s="166"/>
      <c r="BF263" s="166"/>
      <c r="BG263" s="166"/>
    </row>
    <row r="264" customHeight="1" spans="30:59">
      <c r="AD264" s="166"/>
      <c r="AE264" s="166"/>
      <c r="AF264" s="166"/>
      <c r="AG264" s="166"/>
      <c r="AH264" s="166"/>
      <c r="AI264" s="166"/>
      <c r="AJ264" s="166"/>
      <c r="AK264" s="166"/>
      <c r="AL264" s="166"/>
      <c r="AM264" s="166"/>
      <c r="AN264" s="166"/>
      <c r="AO264" s="166"/>
      <c r="AP264" s="166"/>
      <c r="AQ264" s="166"/>
      <c r="AR264" s="166"/>
      <c r="AS264" s="166"/>
      <c r="AT264" s="166"/>
      <c r="AU264" s="166"/>
      <c r="AV264" s="166"/>
      <c r="AW264" s="166"/>
      <c r="AX264" s="166"/>
      <c r="AY264" s="166"/>
      <c r="AZ264" s="166"/>
      <c r="BA264" s="166"/>
      <c r="BB264" s="166"/>
      <c r="BC264" s="166"/>
      <c r="BD264" s="166"/>
      <c r="BE264" s="166"/>
      <c r="BF264" s="166"/>
      <c r="BG264" s="166"/>
    </row>
    <row r="265" customHeight="1" spans="30:59">
      <c r="AD265" s="166"/>
      <c r="AE265" s="166"/>
      <c r="AF265" s="166"/>
      <c r="AG265" s="166"/>
      <c r="AH265" s="166"/>
      <c r="AI265" s="166"/>
      <c r="AJ265" s="166"/>
      <c r="AK265" s="166"/>
      <c r="AL265" s="166"/>
      <c r="AM265" s="166"/>
      <c r="AN265" s="166"/>
      <c r="AO265" s="166"/>
      <c r="AP265" s="166"/>
      <c r="AQ265" s="166"/>
      <c r="AR265" s="166"/>
      <c r="AS265" s="166"/>
      <c r="AT265" s="166"/>
      <c r="AU265" s="166"/>
      <c r="AV265" s="166"/>
      <c r="AW265" s="166"/>
      <c r="AX265" s="166"/>
      <c r="AY265" s="166"/>
      <c r="AZ265" s="166"/>
      <c r="BA265" s="166"/>
      <c r="BB265" s="166"/>
      <c r="BC265" s="166"/>
      <c r="BD265" s="166"/>
      <c r="BE265" s="166"/>
      <c r="BF265" s="166"/>
      <c r="BG265" s="166"/>
    </row>
    <row r="266" customHeight="1" spans="30:59">
      <c r="AD266" s="166"/>
      <c r="AE266" s="166"/>
      <c r="AF266" s="166"/>
      <c r="AG266" s="166"/>
      <c r="AH266" s="166"/>
      <c r="AI266" s="166"/>
      <c r="AJ266" s="166"/>
      <c r="AK266" s="166"/>
      <c r="AL266" s="166"/>
      <c r="AM266" s="166"/>
      <c r="AN266" s="166"/>
      <c r="AO266" s="166"/>
      <c r="AP266" s="166"/>
      <c r="AQ266" s="166"/>
      <c r="AR266" s="166"/>
      <c r="AS266" s="166"/>
      <c r="AT266" s="166"/>
      <c r="AU266" s="166"/>
      <c r="AV266" s="166"/>
      <c r="AW266" s="166"/>
      <c r="AX266" s="166"/>
      <c r="AY266" s="166"/>
      <c r="AZ266" s="166"/>
      <c r="BA266" s="166"/>
      <c r="BB266" s="166"/>
      <c r="BC266" s="166"/>
      <c r="BD266" s="166"/>
      <c r="BE266" s="166"/>
      <c r="BF266" s="166"/>
      <c r="BG266" s="166"/>
    </row>
    <row r="267" customHeight="1" spans="30:59">
      <c r="AD267" s="166"/>
      <c r="AE267" s="166"/>
      <c r="AF267" s="166"/>
      <c r="AG267" s="166"/>
      <c r="AH267" s="166"/>
      <c r="AI267" s="166"/>
      <c r="AJ267" s="166"/>
      <c r="AK267" s="166"/>
      <c r="AL267" s="166"/>
      <c r="AM267" s="166"/>
      <c r="AN267" s="166"/>
      <c r="AO267" s="166"/>
      <c r="AP267" s="166"/>
      <c r="AQ267" s="166"/>
      <c r="AR267" s="166"/>
      <c r="AS267" s="166"/>
      <c r="AT267" s="166"/>
      <c r="AU267" s="166"/>
      <c r="AV267" s="166"/>
      <c r="AW267" s="166"/>
      <c r="AX267" s="166"/>
      <c r="AY267" s="166"/>
      <c r="AZ267" s="166"/>
      <c r="BA267" s="166"/>
      <c r="BB267" s="166"/>
      <c r="BC267" s="166"/>
      <c r="BD267" s="166"/>
      <c r="BE267" s="166"/>
      <c r="BF267" s="166"/>
      <c r="BG267" s="166"/>
    </row>
    <row r="268" customHeight="1" spans="30:59">
      <c r="AD268" s="166"/>
      <c r="AE268" s="166"/>
      <c r="AF268" s="166"/>
      <c r="AG268" s="166"/>
      <c r="AH268" s="166"/>
      <c r="AI268" s="166"/>
      <c r="AJ268" s="166"/>
      <c r="AK268" s="166"/>
      <c r="AL268" s="166"/>
      <c r="AM268" s="166"/>
      <c r="AN268" s="166"/>
      <c r="AO268" s="166"/>
      <c r="AP268" s="166"/>
      <c r="AQ268" s="166"/>
      <c r="AR268" s="166"/>
      <c r="AS268" s="166"/>
      <c r="AT268" s="166"/>
      <c r="AU268" s="166"/>
      <c r="AV268" s="166"/>
      <c r="AW268" s="166"/>
      <c r="AX268" s="166"/>
      <c r="AY268" s="166"/>
      <c r="AZ268" s="166"/>
      <c r="BA268" s="166"/>
      <c r="BB268" s="166"/>
      <c r="BC268" s="166"/>
      <c r="BD268" s="166"/>
      <c r="BE268" s="166"/>
      <c r="BF268" s="166"/>
      <c r="BG268" s="166"/>
    </row>
    <row r="269" customHeight="1" spans="30:59">
      <c r="AD269" s="166"/>
      <c r="AE269" s="166"/>
      <c r="AF269" s="166"/>
      <c r="AG269" s="166"/>
      <c r="AH269" s="166"/>
      <c r="AI269" s="166"/>
      <c r="AJ269" s="166"/>
      <c r="AK269" s="166"/>
      <c r="AL269" s="166"/>
      <c r="AM269" s="166"/>
      <c r="AN269" s="166"/>
      <c r="AO269" s="166"/>
      <c r="AP269" s="166"/>
      <c r="AQ269" s="166"/>
      <c r="AR269" s="166"/>
      <c r="AS269" s="166"/>
      <c r="AT269" s="166"/>
      <c r="AU269" s="166"/>
      <c r="AV269" s="166"/>
      <c r="AW269" s="166"/>
      <c r="AX269" s="166"/>
      <c r="AY269" s="166"/>
      <c r="AZ269" s="166"/>
      <c r="BA269" s="166"/>
      <c r="BB269" s="166"/>
      <c r="BC269" s="166"/>
      <c r="BD269" s="166"/>
      <c r="BE269" s="166"/>
      <c r="BF269" s="166"/>
      <c r="BG269" s="166"/>
    </row>
    <row r="270" customHeight="1" spans="30:59">
      <c r="AD270" s="166"/>
      <c r="AE270" s="166"/>
      <c r="AF270" s="166"/>
      <c r="AG270" s="166"/>
      <c r="AH270" s="166"/>
      <c r="AI270" s="166"/>
      <c r="AJ270" s="166"/>
      <c r="AK270" s="166"/>
      <c r="AL270" s="166"/>
      <c r="AM270" s="166"/>
      <c r="AN270" s="166"/>
      <c r="AO270" s="166"/>
      <c r="AP270" s="166"/>
      <c r="AQ270" s="166"/>
      <c r="AR270" s="166"/>
      <c r="AS270" s="166"/>
      <c r="AT270" s="166"/>
      <c r="AU270" s="166"/>
      <c r="AV270" s="166"/>
      <c r="AW270" s="166"/>
      <c r="AX270" s="166"/>
      <c r="AY270" s="166"/>
      <c r="AZ270" s="166"/>
      <c r="BA270" s="166"/>
      <c r="BB270" s="166"/>
      <c r="BC270" s="166"/>
      <c r="BD270" s="166"/>
      <c r="BE270" s="166"/>
      <c r="BF270" s="166"/>
      <c r="BG270" s="166"/>
    </row>
    <row r="271" customHeight="1" spans="30:59">
      <c r="AD271" s="166"/>
      <c r="AE271" s="166"/>
      <c r="AF271" s="166"/>
      <c r="AG271" s="166"/>
      <c r="AH271" s="166"/>
      <c r="AI271" s="166"/>
      <c r="AJ271" s="166"/>
      <c r="AK271" s="166"/>
      <c r="AL271" s="166"/>
      <c r="AM271" s="166"/>
      <c r="AN271" s="166"/>
      <c r="AO271" s="166"/>
      <c r="AP271" s="166"/>
      <c r="AQ271" s="166"/>
      <c r="AR271" s="166"/>
      <c r="AS271" s="166"/>
      <c r="AT271" s="166"/>
      <c r="AU271" s="166"/>
      <c r="AV271" s="166"/>
      <c r="AW271" s="166"/>
      <c r="AX271" s="166"/>
      <c r="AY271" s="166"/>
      <c r="AZ271" s="166"/>
      <c r="BA271" s="166"/>
      <c r="BB271" s="166"/>
      <c r="BC271" s="166"/>
      <c r="BD271" s="166"/>
      <c r="BE271" s="166"/>
      <c r="BF271" s="166"/>
      <c r="BG271" s="166"/>
    </row>
    <row r="272" customHeight="1" spans="30:59">
      <c r="AD272" s="166"/>
      <c r="AE272" s="166"/>
      <c r="AF272" s="166"/>
      <c r="AG272" s="166"/>
      <c r="AH272" s="166"/>
      <c r="AI272" s="166"/>
      <c r="AJ272" s="166"/>
      <c r="AK272" s="166"/>
      <c r="AL272" s="166"/>
      <c r="AM272" s="166"/>
      <c r="AN272" s="166"/>
      <c r="AO272" s="166"/>
      <c r="AP272" s="166"/>
      <c r="AQ272" s="166"/>
      <c r="AR272" s="166"/>
      <c r="AS272" s="166"/>
      <c r="AT272" s="166"/>
      <c r="AU272" s="166"/>
      <c r="AV272" s="166"/>
      <c r="AW272" s="166"/>
      <c r="AX272" s="166"/>
      <c r="AY272" s="166"/>
      <c r="AZ272" s="166"/>
      <c r="BA272" s="166"/>
      <c r="BB272" s="166"/>
      <c r="BC272" s="166"/>
      <c r="BD272" s="166"/>
      <c r="BE272" s="166"/>
      <c r="BF272" s="166"/>
      <c r="BG272" s="166"/>
    </row>
    <row r="273" customHeight="1" spans="30:59">
      <c r="AD273" s="166"/>
      <c r="AE273" s="166"/>
      <c r="AF273" s="166"/>
      <c r="AG273" s="166"/>
      <c r="AH273" s="166"/>
      <c r="AI273" s="166"/>
      <c r="AJ273" s="166"/>
      <c r="AK273" s="166"/>
      <c r="AL273" s="166"/>
      <c r="AM273" s="166"/>
      <c r="AN273" s="166"/>
      <c r="AO273" s="166"/>
      <c r="AP273" s="166"/>
      <c r="AQ273" s="166"/>
      <c r="AR273" s="166"/>
      <c r="AS273" s="166"/>
      <c r="AT273" s="166"/>
      <c r="AU273" s="166"/>
      <c r="AV273" s="166"/>
      <c r="AW273" s="166"/>
      <c r="AX273" s="166"/>
      <c r="AY273" s="166"/>
      <c r="AZ273" s="166"/>
      <c r="BA273" s="166"/>
      <c r="BB273" s="166"/>
      <c r="BC273" s="166"/>
      <c r="BD273" s="166"/>
      <c r="BE273" s="166"/>
      <c r="BF273" s="166"/>
      <c r="BG273" s="166"/>
    </row>
    <row r="274" customHeight="1" spans="30:59">
      <c r="AD274" s="166"/>
      <c r="AE274" s="166"/>
      <c r="AF274" s="166"/>
      <c r="AG274" s="166"/>
      <c r="AH274" s="166"/>
      <c r="AI274" s="166"/>
      <c r="AJ274" s="166"/>
      <c r="AK274" s="166"/>
      <c r="AL274" s="166"/>
      <c r="AM274" s="166"/>
      <c r="AN274" s="166"/>
      <c r="AO274" s="166"/>
      <c r="AP274" s="166"/>
      <c r="AQ274" s="166"/>
      <c r="AR274" s="166"/>
      <c r="AS274" s="166"/>
      <c r="AT274" s="166"/>
      <c r="AU274" s="166"/>
      <c r="AV274" s="166"/>
      <c r="AW274" s="166"/>
      <c r="AX274" s="166"/>
      <c r="AY274" s="166"/>
      <c r="AZ274" s="166"/>
      <c r="BA274" s="166"/>
      <c r="BB274" s="166"/>
      <c r="BC274" s="166"/>
      <c r="BD274" s="166"/>
      <c r="BE274" s="166"/>
      <c r="BF274" s="166"/>
      <c r="BG274" s="166"/>
    </row>
    <row r="275" customHeight="1" spans="30:59">
      <c r="AD275" s="166"/>
      <c r="AE275" s="166"/>
      <c r="AF275" s="166"/>
      <c r="AG275" s="166"/>
      <c r="AH275" s="166"/>
      <c r="AI275" s="166"/>
      <c r="AJ275" s="166"/>
      <c r="AK275" s="166"/>
      <c r="AL275" s="166"/>
      <c r="AM275" s="166"/>
      <c r="AN275" s="166"/>
      <c r="AO275" s="166"/>
      <c r="AP275" s="166"/>
      <c r="AQ275" s="166"/>
      <c r="AR275" s="166"/>
      <c r="AS275" s="166"/>
      <c r="AT275" s="166"/>
      <c r="AU275" s="166"/>
      <c r="AV275" s="166"/>
      <c r="AW275" s="166"/>
      <c r="AX275" s="166"/>
      <c r="AY275" s="166"/>
      <c r="AZ275" s="166"/>
      <c r="BA275" s="166"/>
      <c r="BB275" s="166"/>
      <c r="BC275" s="166"/>
      <c r="BD275" s="166"/>
      <c r="BE275" s="166"/>
      <c r="BF275" s="166"/>
      <c r="BG275" s="166"/>
    </row>
    <row r="276" customHeight="1" spans="30:59">
      <c r="AD276" s="166"/>
      <c r="AE276" s="166"/>
      <c r="AF276" s="166"/>
      <c r="AG276" s="166"/>
      <c r="AH276" s="166"/>
      <c r="AI276" s="166"/>
      <c r="AJ276" s="166"/>
      <c r="AK276" s="166"/>
      <c r="AL276" s="166"/>
      <c r="AM276" s="166"/>
      <c r="AN276" s="166"/>
      <c r="AO276" s="166"/>
      <c r="AP276" s="166"/>
      <c r="AQ276" s="166"/>
      <c r="AR276" s="166"/>
      <c r="AS276" s="166"/>
      <c r="AT276" s="166"/>
      <c r="AU276" s="166"/>
      <c r="AV276" s="166"/>
      <c r="AW276" s="166"/>
      <c r="AX276" s="166"/>
      <c r="AY276" s="166"/>
      <c r="AZ276" s="166"/>
      <c r="BA276" s="166"/>
      <c r="BB276" s="166"/>
      <c r="BC276" s="166"/>
      <c r="BD276" s="166"/>
      <c r="BE276" s="166"/>
      <c r="BF276" s="166"/>
      <c r="BG276" s="166"/>
    </row>
    <row r="277" customHeight="1" spans="30:59">
      <c r="AD277" s="166"/>
      <c r="AE277" s="166"/>
      <c r="AF277" s="166"/>
      <c r="AG277" s="166"/>
      <c r="AH277" s="166"/>
      <c r="AI277" s="166"/>
      <c r="AJ277" s="166"/>
      <c r="AK277" s="166"/>
      <c r="AL277" s="166"/>
      <c r="AM277" s="166"/>
      <c r="AN277" s="166"/>
      <c r="AO277" s="166"/>
      <c r="AP277" s="166"/>
      <c r="AQ277" s="166"/>
      <c r="AR277" s="166"/>
      <c r="AS277" s="166"/>
      <c r="AT277" s="166"/>
      <c r="AU277" s="166"/>
      <c r="AV277" s="166"/>
      <c r="AW277" s="166"/>
      <c r="AX277" s="166"/>
      <c r="AY277" s="166"/>
      <c r="AZ277" s="166"/>
      <c r="BA277" s="166"/>
      <c r="BB277" s="166"/>
      <c r="BC277" s="166"/>
      <c r="BD277" s="166"/>
      <c r="BE277" s="166"/>
      <c r="BF277" s="166"/>
      <c r="BG277" s="166"/>
    </row>
    <row r="278" customHeight="1" spans="30:59">
      <c r="AD278" s="166"/>
      <c r="AE278" s="166"/>
      <c r="AF278" s="166"/>
      <c r="AG278" s="166"/>
      <c r="AH278" s="166"/>
      <c r="AI278" s="166"/>
      <c r="AJ278" s="166"/>
      <c r="AK278" s="166"/>
      <c r="AL278" s="166"/>
      <c r="AM278" s="166"/>
      <c r="AN278" s="166"/>
      <c r="AO278" s="166"/>
      <c r="AP278" s="166"/>
      <c r="AQ278" s="166"/>
      <c r="AR278" s="166"/>
      <c r="AS278" s="166"/>
      <c r="AT278" s="166"/>
      <c r="AU278" s="166"/>
      <c r="AV278" s="166"/>
      <c r="AW278" s="166"/>
      <c r="AX278" s="166"/>
      <c r="AY278" s="166"/>
      <c r="AZ278" s="166"/>
      <c r="BA278" s="166"/>
      <c r="BB278" s="166"/>
      <c r="BC278" s="166"/>
      <c r="BD278" s="166"/>
      <c r="BE278" s="166"/>
      <c r="BF278" s="166"/>
      <c r="BG278" s="166"/>
    </row>
    <row r="279" customHeight="1" spans="30:59">
      <c r="AD279" s="166"/>
      <c r="AE279" s="166"/>
      <c r="AF279" s="166"/>
      <c r="AG279" s="166"/>
      <c r="AH279" s="166"/>
      <c r="AI279" s="166"/>
      <c r="AJ279" s="166"/>
      <c r="AK279" s="166"/>
      <c r="AL279" s="166"/>
      <c r="AM279" s="166"/>
      <c r="AN279" s="166"/>
      <c r="AO279" s="166"/>
      <c r="AP279" s="166"/>
      <c r="AQ279" s="166"/>
      <c r="AR279" s="166"/>
      <c r="AS279" s="166"/>
      <c r="AT279" s="166"/>
      <c r="AU279" s="166"/>
      <c r="AV279" s="166"/>
      <c r="AW279" s="166"/>
      <c r="AX279" s="166"/>
      <c r="AY279" s="166"/>
      <c r="AZ279" s="166"/>
      <c r="BA279" s="166"/>
      <c r="BB279" s="166"/>
      <c r="BC279" s="166"/>
      <c r="BD279" s="166"/>
      <c r="BE279" s="166"/>
      <c r="BF279" s="166"/>
      <c r="BG279" s="166"/>
    </row>
    <row r="280" customHeight="1" spans="30:59">
      <c r="AD280" s="166"/>
      <c r="AE280" s="166"/>
      <c r="AF280" s="166"/>
      <c r="AG280" s="166"/>
      <c r="AH280" s="166"/>
      <c r="AI280" s="166"/>
      <c r="AJ280" s="166"/>
      <c r="AK280" s="166"/>
      <c r="AL280" s="166"/>
      <c r="AM280" s="166"/>
      <c r="AN280" s="166"/>
      <c r="AO280" s="166"/>
      <c r="AP280" s="166"/>
      <c r="AQ280" s="166"/>
      <c r="AR280" s="166"/>
      <c r="AS280" s="166"/>
      <c r="AT280" s="166"/>
      <c r="AU280" s="166"/>
      <c r="AV280" s="166"/>
      <c r="AW280" s="166"/>
      <c r="AX280" s="166"/>
      <c r="AY280" s="166"/>
      <c r="AZ280" s="166"/>
      <c r="BA280" s="166"/>
      <c r="BB280" s="166"/>
      <c r="BC280" s="166"/>
      <c r="BD280" s="166"/>
      <c r="BE280" s="166"/>
      <c r="BF280" s="166"/>
      <c r="BG280" s="166"/>
    </row>
    <row r="281" customHeight="1" spans="30:59">
      <c r="AD281" s="166"/>
      <c r="AE281" s="166"/>
      <c r="AF281" s="166"/>
      <c r="AG281" s="166"/>
      <c r="AH281" s="166"/>
      <c r="AI281" s="166"/>
      <c r="AJ281" s="166"/>
      <c r="AK281" s="166"/>
      <c r="AL281" s="166"/>
      <c r="AM281" s="166"/>
      <c r="AN281" s="166"/>
      <c r="AO281" s="166"/>
      <c r="AP281" s="166"/>
      <c r="AQ281" s="166"/>
      <c r="AR281" s="166"/>
      <c r="AS281" s="166"/>
      <c r="AT281" s="166"/>
      <c r="AU281" s="166"/>
      <c r="AV281" s="166"/>
      <c r="AW281" s="166"/>
      <c r="AX281" s="166"/>
      <c r="AY281" s="166"/>
      <c r="AZ281" s="166"/>
      <c r="BA281" s="166"/>
      <c r="BB281" s="166"/>
      <c r="BC281" s="166"/>
      <c r="BD281" s="166"/>
      <c r="BE281" s="166"/>
      <c r="BF281" s="166"/>
      <c r="BG281" s="166"/>
    </row>
    <row r="282" customHeight="1" spans="30:59">
      <c r="AD282" s="166"/>
      <c r="AE282" s="166"/>
      <c r="AF282" s="166"/>
      <c r="AG282" s="166"/>
      <c r="AH282" s="166"/>
      <c r="AI282" s="166"/>
      <c r="AJ282" s="166"/>
      <c r="AK282" s="166"/>
      <c r="AL282" s="166"/>
      <c r="AM282" s="166"/>
      <c r="AN282" s="166"/>
      <c r="AO282" s="166"/>
      <c r="AP282" s="166"/>
      <c r="AQ282" s="166"/>
      <c r="AR282" s="166"/>
      <c r="AS282" s="166"/>
      <c r="AT282" s="166"/>
      <c r="AU282" s="166"/>
      <c r="AV282" s="166"/>
      <c r="AW282" s="166"/>
      <c r="AX282" s="166"/>
      <c r="AY282" s="166"/>
      <c r="AZ282" s="166"/>
      <c r="BA282" s="166"/>
      <c r="BB282" s="166"/>
      <c r="BC282" s="166"/>
      <c r="BD282" s="166"/>
      <c r="BE282" s="166"/>
      <c r="BF282" s="166"/>
      <c r="BG282" s="166"/>
    </row>
    <row r="283" customHeight="1" spans="30:59">
      <c r="AD283" s="166"/>
      <c r="AE283" s="166"/>
      <c r="AF283" s="166"/>
      <c r="AG283" s="166"/>
      <c r="AH283" s="166"/>
      <c r="AI283" s="166"/>
      <c r="AJ283" s="166"/>
      <c r="AK283" s="166"/>
      <c r="AL283" s="166"/>
      <c r="AM283" s="166"/>
      <c r="AN283" s="166"/>
      <c r="AO283" s="166"/>
      <c r="AP283" s="166"/>
      <c r="AQ283" s="166"/>
      <c r="AR283" s="166"/>
      <c r="AS283" s="166"/>
      <c r="AT283" s="166"/>
      <c r="AU283" s="166"/>
      <c r="AV283" s="166"/>
      <c r="AW283" s="166"/>
      <c r="AX283" s="166"/>
      <c r="AY283" s="166"/>
      <c r="AZ283" s="166"/>
      <c r="BA283" s="166"/>
      <c r="BB283" s="166"/>
      <c r="BC283" s="166"/>
      <c r="BD283" s="166"/>
      <c r="BE283" s="166"/>
      <c r="BF283" s="166"/>
      <c r="BG283" s="166"/>
    </row>
    <row r="284" customHeight="1" spans="30:59">
      <c r="AD284" s="166"/>
      <c r="AE284" s="166"/>
      <c r="AF284" s="166"/>
      <c r="AG284" s="166"/>
      <c r="AH284" s="166"/>
      <c r="AI284" s="166"/>
      <c r="AJ284" s="166"/>
      <c r="AK284" s="166"/>
      <c r="AL284" s="166"/>
      <c r="AM284" s="166"/>
      <c r="AN284" s="166"/>
      <c r="AO284" s="166"/>
      <c r="AP284" s="166"/>
      <c r="AQ284" s="166"/>
      <c r="AR284" s="166"/>
      <c r="AS284" s="166"/>
      <c r="AT284" s="166"/>
      <c r="AU284" s="166"/>
      <c r="AV284" s="166"/>
      <c r="AW284" s="166"/>
      <c r="AX284" s="166"/>
      <c r="AY284" s="166"/>
      <c r="AZ284" s="166"/>
      <c r="BA284" s="166"/>
      <c r="BB284" s="166"/>
      <c r="BC284" s="166"/>
      <c r="BD284" s="166"/>
      <c r="BE284" s="166"/>
      <c r="BF284" s="166"/>
      <c r="BG284" s="166"/>
    </row>
    <row r="285" customHeight="1" spans="30:59">
      <c r="AD285" s="166"/>
      <c r="AE285" s="166"/>
      <c r="AF285" s="166"/>
      <c r="AG285" s="166"/>
      <c r="AH285" s="166"/>
      <c r="AI285" s="166"/>
      <c r="AJ285" s="166"/>
      <c r="AK285" s="166"/>
      <c r="AL285" s="166"/>
      <c r="AM285" s="166"/>
      <c r="AN285" s="166"/>
      <c r="AO285" s="166"/>
      <c r="AP285" s="166"/>
      <c r="AQ285" s="166"/>
      <c r="AR285" s="166"/>
      <c r="AS285" s="166"/>
      <c r="AT285" s="166"/>
      <c r="AU285" s="166"/>
      <c r="AV285" s="166"/>
      <c r="AW285" s="166"/>
      <c r="AX285" s="166"/>
      <c r="AY285" s="166"/>
      <c r="AZ285" s="166"/>
      <c r="BA285" s="166"/>
      <c r="BB285" s="166"/>
      <c r="BC285" s="166"/>
      <c r="BD285" s="166"/>
      <c r="BE285" s="166"/>
      <c r="BF285" s="166"/>
      <c r="BG285" s="166"/>
    </row>
    <row r="286" customHeight="1" spans="30:59">
      <c r="AD286" s="166"/>
      <c r="AE286" s="166"/>
      <c r="AF286" s="166"/>
      <c r="AG286" s="166"/>
      <c r="AH286" s="166"/>
      <c r="AI286" s="166"/>
      <c r="AJ286" s="166"/>
      <c r="AK286" s="166"/>
      <c r="AL286" s="166"/>
      <c r="AM286" s="166"/>
      <c r="AN286" s="166"/>
      <c r="AO286" s="166"/>
      <c r="AP286" s="166"/>
      <c r="AQ286" s="166"/>
      <c r="AR286" s="166"/>
      <c r="AS286" s="166"/>
      <c r="AT286" s="166"/>
      <c r="AU286" s="166"/>
      <c r="AV286" s="166"/>
      <c r="AW286" s="166"/>
      <c r="AX286" s="166"/>
      <c r="AY286" s="166"/>
      <c r="AZ286" s="166"/>
      <c r="BA286" s="166"/>
      <c r="BB286" s="166"/>
      <c r="BC286" s="166"/>
      <c r="BD286" s="166"/>
      <c r="BE286" s="166"/>
      <c r="BF286" s="166"/>
      <c r="BG286" s="166"/>
    </row>
    <row r="287" customHeight="1" spans="30:59">
      <c r="AD287" s="166"/>
      <c r="AE287" s="166"/>
      <c r="AF287" s="166"/>
      <c r="AG287" s="166"/>
      <c r="AH287" s="166"/>
      <c r="AI287" s="166"/>
      <c r="AJ287" s="166"/>
      <c r="AK287" s="166"/>
      <c r="AL287" s="166"/>
      <c r="AM287" s="166"/>
      <c r="AN287" s="166"/>
      <c r="AO287" s="166"/>
      <c r="AP287" s="166"/>
      <c r="AQ287" s="166"/>
      <c r="AR287" s="166"/>
      <c r="AS287" s="166"/>
      <c r="AT287" s="166"/>
      <c r="AU287" s="166"/>
      <c r="AV287" s="166"/>
      <c r="AW287" s="166"/>
      <c r="AX287" s="166"/>
      <c r="AY287" s="166"/>
      <c r="AZ287" s="166"/>
      <c r="BA287" s="166"/>
      <c r="BB287" s="166"/>
      <c r="BC287" s="166"/>
      <c r="BD287" s="166"/>
      <c r="BE287" s="166"/>
      <c r="BF287" s="166"/>
      <c r="BG287" s="166"/>
    </row>
    <row r="288" customHeight="1" spans="30:59">
      <c r="AD288" s="166"/>
      <c r="AE288" s="166"/>
      <c r="AF288" s="166"/>
      <c r="AG288" s="166"/>
      <c r="AH288" s="166"/>
      <c r="AI288" s="166"/>
      <c r="AJ288" s="166"/>
      <c r="AK288" s="166"/>
      <c r="AL288" s="166"/>
      <c r="AM288" s="166"/>
      <c r="AN288" s="166"/>
      <c r="AO288" s="166"/>
      <c r="AP288" s="166"/>
      <c r="AQ288" s="166"/>
      <c r="AR288" s="166"/>
      <c r="AS288" s="166"/>
      <c r="AT288" s="166"/>
      <c r="AU288" s="166"/>
      <c r="AV288" s="166"/>
      <c r="AW288" s="166"/>
      <c r="AX288" s="166"/>
      <c r="AY288" s="166"/>
      <c r="AZ288" s="166"/>
      <c r="BA288" s="166"/>
      <c r="BB288" s="166"/>
      <c r="BC288" s="166"/>
      <c r="BD288" s="166"/>
      <c r="BE288" s="166"/>
      <c r="BF288" s="166"/>
      <c r="BG288" s="166"/>
    </row>
    <row r="289" customHeight="1" spans="30:59">
      <c r="AD289" s="166"/>
      <c r="AE289" s="166"/>
      <c r="AF289" s="166"/>
      <c r="AG289" s="166"/>
      <c r="AH289" s="166"/>
      <c r="AI289" s="166"/>
      <c r="AJ289" s="166"/>
      <c r="AK289" s="166"/>
      <c r="AL289" s="166"/>
      <c r="AM289" s="166"/>
      <c r="AN289" s="166"/>
      <c r="AO289" s="166"/>
      <c r="AP289" s="166"/>
      <c r="AQ289" s="166"/>
      <c r="AR289" s="166"/>
      <c r="AS289" s="166"/>
      <c r="AT289" s="166"/>
      <c r="AU289" s="166"/>
      <c r="AV289" s="166"/>
      <c r="AW289" s="166"/>
      <c r="AX289" s="166"/>
      <c r="AY289" s="166"/>
      <c r="AZ289" s="166"/>
      <c r="BA289" s="166"/>
      <c r="BB289" s="166"/>
      <c r="BC289" s="166"/>
      <c r="BD289" s="166"/>
      <c r="BE289" s="166"/>
      <c r="BF289" s="166"/>
      <c r="BG289" s="166"/>
    </row>
    <row r="290" customHeight="1" spans="30:59">
      <c r="AD290" s="166"/>
      <c r="AE290" s="166"/>
      <c r="AF290" s="166"/>
      <c r="AG290" s="166"/>
      <c r="AH290" s="166"/>
      <c r="AI290" s="166"/>
      <c r="AJ290" s="166"/>
      <c r="AK290" s="166"/>
      <c r="AL290" s="166"/>
      <c r="AM290" s="166"/>
      <c r="AN290" s="166"/>
      <c r="AO290" s="166"/>
      <c r="AP290" s="166"/>
      <c r="AQ290" s="166"/>
      <c r="AR290" s="166"/>
      <c r="AS290" s="166"/>
      <c r="AT290" s="166"/>
      <c r="AU290" s="166"/>
      <c r="AV290" s="166"/>
      <c r="AW290" s="166"/>
      <c r="AX290" s="166"/>
      <c r="AY290" s="166"/>
      <c r="AZ290" s="166"/>
      <c r="BA290" s="166"/>
      <c r="BB290" s="166"/>
      <c r="BC290" s="166"/>
      <c r="BD290" s="166"/>
      <c r="BE290" s="166"/>
      <c r="BF290" s="166"/>
      <c r="BG290" s="166"/>
    </row>
    <row r="291" customHeight="1" spans="30:59">
      <c r="AD291" s="166"/>
      <c r="AE291" s="166"/>
      <c r="AF291" s="166"/>
      <c r="AG291" s="166"/>
      <c r="AH291" s="166"/>
      <c r="AI291" s="166"/>
      <c r="AJ291" s="166"/>
      <c r="AK291" s="166"/>
      <c r="AL291" s="166"/>
      <c r="AM291" s="166"/>
      <c r="AN291" s="166"/>
      <c r="AO291" s="166"/>
      <c r="AP291" s="166"/>
      <c r="AQ291" s="166"/>
      <c r="AR291" s="166"/>
      <c r="AS291" s="166"/>
      <c r="AT291" s="166"/>
      <c r="AU291" s="166"/>
      <c r="AV291" s="166"/>
      <c r="AW291" s="166"/>
      <c r="AX291" s="166"/>
      <c r="AY291" s="166"/>
      <c r="AZ291" s="166"/>
      <c r="BA291" s="166"/>
      <c r="BB291" s="166"/>
      <c r="BC291" s="166"/>
      <c r="BD291" s="166"/>
      <c r="BE291" s="166"/>
      <c r="BF291" s="166"/>
      <c r="BG291" s="166"/>
    </row>
    <row r="292" customHeight="1" spans="30:59">
      <c r="AD292" s="166"/>
      <c r="AE292" s="166"/>
      <c r="AF292" s="166"/>
      <c r="AG292" s="166"/>
      <c r="AH292" s="166"/>
      <c r="AI292" s="166"/>
      <c r="AJ292" s="166"/>
      <c r="AK292" s="166"/>
      <c r="AL292" s="166"/>
      <c r="AM292" s="166"/>
      <c r="AN292" s="166"/>
      <c r="AO292" s="166"/>
      <c r="AP292" s="166"/>
      <c r="AQ292" s="166"/>
      <c r="AR292" s="166"/>
      <c r="AS292" s="166"/>
      <c r="AT292" s="166"/>
      <c r="AU292" s="166"/>
      <c r="AV292" s="166"/>
      <c r="AW292" s="166"/>
      <c r="AX292" s="166"/>
      <c r="AY292" s="166"/>
      <c r="AZ292" s="166"/>
      <c r="BA292" s="166"/>
      <c r="BB292" s="166"/>
      <c r="BC292" s="166"/>
      <c r="BD292" s="166"/>
      <c r="BE292" s="166"/>
      <c r="BF292" s="166"/>
      <c r="BG292" s="166"/>
    </row>
    <row r="293" customHeight="1" spans="30:59">
      <c r="AD293" s="166"/>
      <c r="AE293" s="166"/>
      <c r="AF293" s="166"/>
      <c r="AG293" s="166"/>
      <c r="AH293" s="166"/>
      <c r="AI293" s="166"/>
      <c r="AJ293" s="166"/>
      <c r="AK293" s="166"/>
      <c r="AL293" s="166"/>
      <c r="AM293" s="166"/>
      <c r="AN293" s="166"/>
      <c r="AO293" s="166"/>
      <c r="AP293" s="166"/>
      <c r="AQ293" s="166"/>
      <c r="AR293" s="166"/>
      <c r="AS293" s="166"/>
      <c r="AT293" s="166"/>
      <c r="AU293" s="166"/>
      <c r="AV293" s="166"/>
      <c r="AW293" s="166"/>
      <c r="AX293" s="166"/>
      <c r="AY293" s="166"/>
      <c r="AZ293" s="166"/>
      <c r="BA293" s="166"/>
      <c r="BB293" s="166"/>
      <c r="BC293" s="166"/>
      <c r="BD293" s="166"/>
      <c r="BE293" s="166"/>
      <c r="BF293" s="166"/>
      <c r="BG293" s="166"/>
    </row>
    <row r="294" customHeight="1" spans="30:59">
      <c r="AD294" s="166"/>
      <c r="AE294" s="166"/>
      <c r="AF294" s="166"/>
      <c r="AG294" s="166"/>
      <c r="AH294" s="166"/>
      <c r="AI294" s="166"/>
      <c r="AJ294" s="166"/>
      <c r="AK294" s="166"/>
      <c r="AL294" s="166"/>
      <c r="AM294" s="166"/>
      <c r="AN294" s="166"/>
      <c r="AO294" s="166"/>
      <c r="AP294" s="166"/>
      <c r="AQ294" s="166"/>
      <c r="AR294" s="166"/>
      <c r="AS294" s="166"/>
      <c r="AT294" s="166"/>
      <c r="AU294" s="166"/>
      <c r="AV294" s="166"/>
      <c r="AW294" s="166"/>
      <c r="AX294" s="166"/>
      <c r="AY294" s="166"/>
      <c r="AZ294" s="166"/>
      <c r="BA294" s="166"/>
      <c r="BB294" s="166"/>
      <c r="BC294" s="166"/>
      <c r="BD294" s="166"/>
      <c r="BE294" s="166"/>
      <c r="BF294" s="166"/>
      <c r="BG294" s="166"/>
    </row>
    <row r="295" customHeight="1" spans="30:59">
      <c r="AD295" s="166"/>
      <c r="AE295" s="166"/>
      <c r="AF295" s="166"/>
      <c r="AG295" s="166"/>
      <c r="AH295" s="166"/>
      <c r="AI295" s="166"/>
      <c r="AJ295" s="166"/>
      <c r="AK295" s="166"/>
      <c r="AL295" s="166"/>
      <c r="AM295" s="166"/>
      <c r="AN295" s="166"/>
      <c r="AO295" s="166"/>
      <c r="AP295" s="166"/>
      <c r="AQ295" s="166"/>
      <c r="AR295" s="166"/>
      <c r="AS295" s="166"/>
      <c r="AT295" s="166"/>
      <c r="AU295" s="166"/>
      <c r="AV295" s="166"/>
      <c r="AW295" s="166"/>
      <c r="AX295" s="166"/>
      <c r="AY295" s="166"/>
      <c r="AZ295" s="166"/>
      <c r="BA295" s="166"/>
      <c r="BB295" s="166"/>
      <c r="BC295" s="166"/>
      <c r="BD295" s="166"/>
      <c r="BE295" s="166"/>
      <c r="BF295" s="166"/>
      <c r="BG295" s="166"/>
    </row>
    <row r="296" customHeight="1" spans="30:59">
      <c r="AD296" s="166"/>
      <c r="AE296" s="166"/>
      <c r="AF296" s="166"/>
      <c r="AG296" s="166"/>
      <c r="AH296" s="166"/>
      <c r="AI296" s="166"/>
      <c r="AJ296" s="166"/>
      <c r="AK296" s="166"/>
      <c r="AL296" s="166"/>
      <c r="AM296" s="166"/>
      <c r="AN296" s="166"/>
      <c r="AO296" s="166"/>
      <c r="AP296" s="166"/>
      <c r="AQ296" s="166"/>
      <c r="AR296" s="166"/>
      <c r="AS296" s="166"/>
      <c r="AT296" s="166"/>
      <c r="AU296" s="166"/>
      <c r="AV296" s="166"/>
      <c r="AW296" s="166"/>
      <c r="AX296" s="166"/>
      <c r="AY296" s="166"/>
      <c r="AZ296" s="166"/>
      <c r="BA296" s="166"/>
      <c r="BB296" s="166"/>
      <c r="BC296" s="166"/>
      <c r="BD296" s="166"/>
      <c r="BE296" s="166"/>
      <c r="BF296" s="166"/>
      <c r="BG296" s="166"/>
    </row>
    <row r="297" customHeight="1" spans="30:59">
      <c r="AD297" s="166"/>
      <c r="AE297" s="166"/>
      <c r="AF297" s="166"/>
      <c r="AG297" s="166"/>
      <c r="AH297" s="166"/>
      <c r="AI297" s="166"/>
      <c r="AJ297" s="166"/>
      <c r="AK297" s="166"/>
      <c r="AL297" s="166"/>
      <c r="AM297" s="166"/>
      <c r="AN297" s="166"/>
      <c r="AO297" s="166"/>
      <c r="AP297" s="166"/>
      <c r="AQ297" s="166"/>
      <c r="AR297" s="166"/>
      <c r="AS297" s="166"/>
      <c r="AT297" s="166"/>
      <c r="AU297" s="166"/>
      <c r="AV297" s="166"/>
      <c r="AW297" s="166"/>
      <c r="AX297" s="166"/>
      <c r="AY297" s="166"/>
      <c r="AZ297" s="166"/>
      <c r="BA297" s="166"/>
      <c r="BB297" s="166"/>
      <c r="BC297" s="166"/>
      <c r="BD297" s="166"/>
      <c r="BE297" s="166"/>
      <c r="BF297" s="166"/>
      <c r="BG297" s="166"/>
    </row>
    <row r="298" customHeight="1" spans="30:59">
      <c r="AD298" s="166"/>
      <c r="AE298" s="166"/>
      <c r="AF298" s="166"/>
      <c r="AG298" s="166"/>
      <c r="AH298" s="166"/>
      <c r="AI298" s="166"/>
      <c r="AJ298" s="166"/>
      <c r="AK298" s="166"/>
      <c r="AL298" s="166"/>
      <c r="AM298" s="166"/>
      <c r="AN298" s="166"/>
      <c r="AO298" s="166"/>
      <c r="AP298" s="166"/>
      <c r="AQ298" s="166"/>
      <c r="AR298" s="166"/>
      <c r="AS298" s="166"/>
      <c r="AT298" s="166"/>
      <c r="AU298" s="166"/>
      <c r="AV298" s="166"/>
      <c r="AW298" s="166"/>
      <c r="AX298" s="166"/>
      <c r="AY298" s="166"/>
      <c r="AZ298" s="166"/>
      <c r="BA298" s="166"/>
      <c r="BB298" s="166"/>
      <c r="BC298" s="166"/>
      <c r="BD298" s="166"/>
      <c r="BE298" s="166"/>
      <c r="BF298" s="166"/>
      <c r="BG298" s="166"/>
    </row>
    <row r="299" customHeight="1" spans="30:59">
      <c r="AD299" s="166"/>
      <c r="AE299" s="166"/>
      <c r="AF299" s="166"/>
      <c r="AG299" s="166"/>
      <c r="AH299" s="166"/>
      <c r="AI299" s="166"/>
      <c r="AJ299" s="166"/>
      <c r="AK299" s="166"/>
      <c r="AL299" s="166"/>
      <c r="AM299" s="166"/>
      <c r="AN299" s="166"/>
      <c r="AO299" s="166"/>
      <c r="AP299" s="166"/>
      <c r="AQ299" s="166"/>
      <c r="AR299" s="166"/>
      <c r="AS299" s="166"/>
      <c r="AT299" s="166"/>
      <c r="AU299" s="166"/>
      <c r="AV299" s="166"/>
      <c r="AW299" s="166"/>
      <c r="AX299" s="166"/>
      <c r="AY299" s="166"/>
      <c r="AZ299" s="166"/>
      <c r="BA299" s="166"/>
      <c r="BB299" s="166"/>
      <c r="BC299" s="166"/>
      <c r="BD299" s="166"/>
      <c r="BE299" s="166"/>
      <c r="BF299" s="166"/>
      <c r="BG299" s="166"/>
    </row>
    <row r="300" customHeight="1" spans="30:59">
      <c r="AD300" s="166"/>
      <c r="AE300" s="166"/>
      <c r="AF300" s="166"/>
      <c r="AG300" s="166"/>
      <c r="AH300" s="166"/>
      <c r="AI300" s="166"/>
      <c r="AJ300" s="166"/>
      <c r="AK300" s="166"/>
      <c r="AL300" s="166"/>
      <c r="AM300" s="166"/>
      <c r="AN300" s="166"/>
      <c r="AO300" s="166"/>
      <c r="AP300" s="166"/>
      <c r="AQ300" s="166"/>
      <c r="AR300" s="166"/>
      <c r="AS300" s="166"/>
      <c r="AT300" s="166"/>
      <c r="AU300" s="166"/>
      <c r="AV300" s="166"/>
      <c r="AW300" s="166"/>
      <c r="AX300" s="166"/>
      <c r="AY300" s="166"/>
      <c r="AZ300" s="166"/>
      <c r="BA300" s="166"/>
      <c r="BB300" s="166"/>
      <c r="BC300" s="166"/>
      <c r="BD300" s="166"/>
      <c r="BE300" s="166"/>
      <c r="BF300" s="166"/>
      <c r="BG300" s="166"/>
    </row>
    <row r="301" customHeight="1" spans="30:59">
      <c r="AD301" s="166"/>
      <c r="AE301" s="166"/>
      <c r="AF301" s="166"/>
      <c r="AG301" s="166"/>
      <c r="AH301" s="166"/>
      <c r="AI301" s="166"/>
      <c r="AJ301" s="166"/>
      <c r="AK301" s="166"/>
      <c r="AL301" s="166"/>
      <c r="AM301" s="166"/>
      <c r="AN301" s="166"/>
      <c r="AO301" s="166"/>
      <c r="AP301" s="166"/>
      <c r="AQ301" s="166"/>
      <c r="AR301" s="166"/>
      <c r="AS301" s="166"/>
      <c r="AT301" s="166"/>
      <c r="AU301" s="166"/>
      <c r="AV301" s="166"/>
      <c r="AW301" s="166"/>
      <c r="AX301" s="166"/>
      <c r="AY301" s="166"/>
      <c r="AZ301" s="166"/>
      <c r="BA301" s="166"/>
      <c r="BB301" s="166"/>
      <c r="BC301" s="166"/>
      <c r="BD301" s="166"/>
      <c r="BE301" s="166"/>
      <c r="BF301" s="166"/>
      <c r="BG301" s="166"/>
    </row>
    <row r="302" customHeight="1" spans="30:59">
      <c r="AD302" s="166"/>
      <c r="AE302" s="166"/>
      <c r="AF302" s="166"/>
      <c r="AG302" s="166"/>
      <c r="AH302" s="166"/>
      <c r="AI302" s="166"/>
      <c r="AJ302" s="166"/>
      <c r="AK302" s="166"/>
      <c r="AL302" s="166"/>
      <c r="AM302" s="166"/>
      <c r="AN302" s="166"/>
      <c r="AO302" s="166"/>
      <c r="AP302" s="166"/>
      <c r="AQ302" s="166"/>
      <c r="AR302" s="166"/>
      <c r="AS302" s="166"/>
      <c r="AT302" s="166"/>
      <c r="AU302" s="166"/>
      <c r="AV302" s="166"/>
      <c r="AW302" s="166"/>
      <c r="AX302" s="166"/>
      <c r="AY302" s="166"/>
      <c r="AZ302" s="166"/>
      <c r="BA302" s="166"/>
      <c r="BB302" s="166"/>
      <c r="BC302" s="166"/>
      <c r="BD302" s="166"/>
      <c r="BE302" s="166"/>
      <c r="BF302" s="166"/>
      <c r="BG302" s="166"/>
    </row>
    <row r="303" customHeight="1" spans="30:59">
      <c r="AD303" s="166"/>
      <c r="AE303" s="166"/>
      <c r="AF303" s="166"/>
      <c r="AG303" s="166"/>
      <c r="AH303" s="166"/>
      <c r="AI303" s="166"/>
      <c r="AJ303" s="166"/>
      <c r="AK303" s="166"/>
      <c r="AL303" s="166"/>
      <c r="AM303" s="166"/>
      <c r="AN303" s="166"/>
      <c r="AO303" s="166"/>
      <c r="AP303" s="166"/>
      <c r="AQ303" s="166"/>
      <c r="AR303" s="166"/>
      <c r="AS303" s="166"/>
      <c r="AT303" s="166"/>
      <c r="AU303" s="166"/>
      <c r="AV303" s="166"/>
      <c r="AW303" s="166"/>
      <c r="AX303" s="166"/>
      <c r="AY303" s="166"/>
      <c r="AZ303" s="166"/>
      <c r="BA303" s="166"/>
      <c r="BB303" s="166"/>
      <c r="BC303" s="166"/>
      <c r="BD303" s="166"/>
      <c r="BE303" s="166"/>
      <c r="BF303" s="166"/>
      <c r="BG303" s="166"/>
    </row>
    <row r="304" customHeight="1" spans="30:59">
      <c r="AD304" s="166"/>
      <c r="AE304" s="166"/>
      <c r="AF304" s="166"/>
      <c r="AG304" s="166"/>
      <c r="AH304" s="166"/>
      <c r="AI304" s="166"/>
      <c r="AJ304" s="166"/>
      <c r="AK304" s="166"/>
      <c r="AL304" s="166"/>
      <c r="AM304" s="166"/>
      <c r="AN304" s="166"/>
      <c r="AO304" s="166"/>
      <c r="AP304" s="166"/>
      <c r="AQ304" s="166"/>
      <c r="AR304" s="166"/>
      <c r="AS304" s="166"/>
      <c r="AT304" s="166"/>
      <c r="AU304" s="166"/>
      <c r="AV304" s="166"/>
      <c r="AW304" s="166"/>
      <c r="AX304" s="166"/>
      <c r="AY304" s="166"/>
      <c r="AZ304" s="166"/>
      <c r="BA304" s="166"/>
      <c r="BB304" s="166"/>
      <c r="BC304" s="166"/>
      <c r="BD304" s="166"/>
      <c r="BE304" s="166"/>
      <c r="BF304" s="166"/>
      <c r="BG304" s="166"/>
    </row>
    <row r="305" customHeight="1" spans="30:59">
      <c r="AD305" s="166"/>
      <c r="AE305" s="166"/>
      <c r="AF305" s="166"/>
      <c r="AG305" s="166"/>
      <c r="AH305" s="166"/>
      <c r="AI305" s="166"/>
      <c r="AJ305" s="166"/>
      <c r="AK305" s="166"/>
      <c r="AL305" s="166"/>
      <c r="AM305" s="166"/>
      <c r="AN305" s="166"/>
      <c r="AO305" s="166"/>
      <c r="AP305" s="166"/>
      <c r="AQ305" s="166"/>
      <c r="AR305" s="166"/>
      <c r="AS305" s="166"/>
      <c r="AT305" s="166"/>
      <c r="AU305" s="166"/>
      <c r="AV305" s="166"/>
      <c r="AW305" s="166"/>
      <c r="AX305" s="166"/>
      <c r="AY305" s="166"/>
      <c r="AZ305" s="166"/>
      <c r="BA305" s="166"/>
      <c r="BB305" s="166"/>
      <c r="BC305" s="166"/>
      <c r="BD305" s="166"/>
      <c r="BE305" s="166"/>
      <c r="BF305" s="166"/>
      <c r="BG305" s="166"/>
    </row>
    <row r="306" customHeight="1" spans="30:59">
      <c r="AD306" s="166"/>
      <c r="AE306" s="166"/>
      <c r="AF306" s="166"/>
      <c r="AG306" s="166"/>
      <c r="AH306" s="166"/>
      <c r="AI306" s="166"/>
      <c r="AJ306" s="166"/>
      <c r="AK306" s="166"/>
      <c r="AL306" s="166"/>
      <c r="AM306" s="166"/>
      <c r="AN306" s="166"/>
      <c r="AO306" s="166"/>
      <c r="AP306" s="166"/>
      <c r="AQ306" s="166"/>
      <c r="AR306" s="166"/>
      <c r="AS306" s="166"/>
      <c r="AT306" s="166"/>
      <c r="AU306" s="166"/>
      <c r="AV306" s="166"/>
      <c r="AW306" s="166"/>
      <c r="AX306" s="166"/>
      <c r="AY306" s="166"/>
      <c r="AZ306" s="166"/>
      <c r="BA306" s="166"/>
      <c r="BB306" s="166"/>
      <c r="BC306" s="166"/>
      <c r="BD306" s="166"/>
      <c r="BE306" s="166"/>
      <c r="BF306" s="166"/>
      <c r="BG306" s="166"/>
    </row>
    <row r="307" customHeight="1" spans="30:59">
      <c r="AD307" s="166"/>
      <c r="AE307" s="166"/>
      <c r="AF307" s="166"/>
      <c r="AG307" s="166"/>
      <c r="AH307" s="166"/>
      <c r="AI307" s="166"/>
      <c r="AJ307" s="166"/>
      <c r="AK307" s="166"/>
      <c r="AL307" s="166"/>
      <c r="AM307" s="166"/>
      <c r="AN307" s="166"/>
      <c r="AO307" s="166"/>
      <c r="AP307" s="166"/>
      <c r="AQ307" s="166"/>
      <c r="AR307" s="166"/>
      <c r="AS307" s="166"/>
      <c r="AT307" s="166"/>
      <c r="AU307" s="166"/>
      <c r="AV307" s="166"/>
      <c r="AW307" s="166"/>
      <c r="AX307" s="166"/>
      <c r="AY307" s="166"/>
      <c r="AZ307" s="166"/>
      <c r="BA307" s="166"/>
      <c r="BB307" s="166"/>
      <c r="BC307" s="166"/>
      <c r="BD307" s="166"/>
      <c r="BE307" s="166"/>
      <c r="BF307" s="166"/>
      <c r="BG307" s="166"/>
    </row>
    <row r="308" customHeight="1" spans="30:59">
      <c r="AD308" s="166"/>
      <c r="AE308" s="166"/>
      <c r="AF308" s="166"/>
      <c r="AG308" s="166"/>
      <c r="AH308" s="166"/>
      <c r="AI308" s="166"/>
      <c r="AJ308" s="166"/>
      <c r="AK308" s="166"/>
      <c r="AL308" s="166"/>
      <c r="AM308" s="166"/>
      <c r="AN308" s="166"/>
      <c r="AO308" s="166"/>
      <c r="AP308" s="166"/>
      <c r="AQ308" s="166"/>
      <c r="AR308" s="166"/>
      <c r="AS308" s="166"/>
      <c r="AT308" s="166"/>
      <c r="AU308" s="166"/>
      <c r="AV308" s="166"/>
      <c r="AW308" s="166"/>
      <c r="AX308" s="166"/>
      <c r="AY308" s="166"/>
      <c r="AZ308" s="166"/>
      <c r="BA308" s="166"/>
      <c r="BB308" s="166"/>
      <c r="BC308" s="166"/>
      <c r="BD308" s="166"/>
      <c r="BE308" s="166"/>
      <c r="BF308" s="166"/>
      <c r="BG308" s="166"/>
    </row>
    <row r="309" customHeight="1" spans="30:59">
      <c r="AD309" s="166"/>
      <c r="AE309" s="166"/>
      <c r="AF309" s="166"/>
      <c r="AG309" s="166"/>
      <c r="AH309" s="166"/>
      <c r="AI309" s="166"/>
      <c r="AJ309" s="166"/>
      <c r="AK309" s="166"/>
      <c r="AL309" s="166"/>
      <c r="AM309" s="166"/>
      <c r="AN309" s="166"/>
      <c r="AO309" s="166"/>
      <c r="AP309" s="166"/>
      <c r="AQ309" s="166"/>
      <c r="AR309" s="166"/>
      <c r="AS309" s="166"/>
      <c r="AT309" s="166"/>
      <c r="AU309" s="166"/>
      <c r="AV309" s="166"/>
      <c r="AW309" s="166"/>
      <c r="AX309" s="166"/>
      <c r="AY309" s="166"/>
      <c r="AZ309" s="166"/>
      <c r="BA309" s="166"/>
      <c r="BB309" s="166"/>
      <c r="BC309" s="166"/>
      <c r="BD309" s="166"/>
      <c r="BE309" s="166"/>
      <c r="BF309" s="166"/>
      <c r="BG309" s="166"/>
    </row>
    <row r="310" customHeight="1" spans="30:59">
      <c r="AD310" s="166"/>
      <c r="AE310" s="166"/>
      <c r="AF310" s="166"/>
      <c r="AG310" s="166"/>
      <c r="AH310" s="166"/>
      <c r="AI310" s="166"/>
      <c r="AJ310" s="166"/>
      <c r="AK310" s="166"/>
      <c r="AL310" s="166"/>
      <c r="AM310" s="166"/>
      <c r="AN310" s="166"/>
      <c r="AO310" s="166"/>
      <c r="AP310" s="166"/>
      <c r="AQ310" s="166"/>
      <c r="AR310" s="166"/>
      <c r="AS310" s="166"/>
      <c r="AT310" s="166"/>
      <c r="AU310" s="166"/>
      <c r="AV310" s="166"/>
      <c r="AW310" s="166"/>
      <c r="AX310" s="166"/>
      <c r="AY310" s="166"/>
      <c r="AZ310" s="166"/>
      <c r="BA310" s="166"/>
      <c r="BB310" s="166"/>
      <c r="BC310" s="166"/>
      <c r="BD310" s="166"/>
      <c r="BE310" s="166"/>
      <c r="BF310" s="166"/>
      <c r="BG310" s="166"/>
    </row>
    <row r="311" customHeight="1" spans="30:59">
      <c r="AD311" s="166"/>
      <c r="AE311" s="166"/>
      <c r="AF311" s="166"/>
      <c r="AG311" s="166"/>
      <c r="AH311" s="166"/>
      <c r="AI311" s="166"/>
      <c r="AJ311" s="166"/>
      <c r="AK311" s="166"/>
      <c r="AL311" s="166"/>
      <c r="AM311" s="166"/>
      <c r="AN311" s="166"/>
      <c r="AO311" s="166"/>
      <c r="AP311" s="166"/>
      <c r="AQ311" s="166"/>
      <c r="AR311" s="166"/>
      <c r="AS311" s="166"/>
      <c r="AT311" s="166"/>
      <c r="AU311" s="166"/>
      <c r="AV311" s="166"/>
      <c r="AW311" s="166"/>
      <c r="AX311" s="166"/>
      <c r="AY311" s="166"/>
      <c r="AZ311" s="166"/>
      <c r="BA311" s="166"/>
      <c r="BB311" s="166"/>
      <c r="BC311" s="166"/>
      <c r="BD311" s="166"/>
      <c r="BE311" s="166"/>
      <c r="BF311" s="166"/>
      <c r="BG311" s="166"/>
    </row>
    <row r="312" customHeight="1" spans="30:59">
      <c r="AD312" s="166"/>
      <c r="AE312" s="166"/>
      <c r="AF312" s="166"/>
      <c r="AG312" s="166"/>
      <c r="AH312" s="166"/>
      <c r="AI312" s="166"/>
      <c r="AJ312" s="166"/>
      <c r="AK312" s="166"/>
      <c r="AL312" s="166"/>
      <c r="AM312" s="166"/>
      <c r="AN312" s="166"/>
      <c r="AO312" s="166"/>
      <c r="AP312" s="166"/>
      <c r="AQ312" s="166"/>
      <c r="AR312" s="166"/>
      <c r="AS312" s="166"/>
      <c r="AT312" s="166"/>
      <c r="AU312" s="166"/>
      <c r="AV312" s="166"/>
      <c r="AW312" s="166"/>
      <c r="AX312" s="166"/>
      <c r="AY312" s="166"/>
      <c r="AZ312" s="166"/>
      <c r="BA312" s="166"/>
      <c r="BB312" s="166"/>
      <c r="BC312" s="166"/>
      <c r="BD312" s="166"/>
      <c r="BE312" s="166"/>
      <c r="BF312" s="166"/>
      <c r="BG312" s="166"/>
    </row>
    <row r="313" customHeight="1" spans="30:59">
      <c r="AD313" s="166"/>
      <c r="AE313" s="166"/>
      <c r="AF313" s="166"/>
      <c r="AG313" s="166"/>
      <c r="AH313" s="166"/>
      <c r="AI313" s="166"/>
      <c r="AJ313" s="166"/>
      <c r="AK313" s="166"/>
      <c r="AL313" s="166"/>
      <c r="AM313" s="166"/>
      <c r="AN313" s="166"/>
      <c r="AO313" s="166"/>
      <c r="AP313" s="166"/>
      <c r="AQ313" s="166"/>
      <c r="AR313" s="166"/>
      <c r="AS313" s="166"/>
      <c r="AT313" s="166"/>
      <c r="AU313" s="166"/>
      <c r="AV313" s="166"/>
      <c r="AW313" s="166"/>
      <c r="AX313" s="166"/>
      <c r="AY313" s="166"/>
      <c r="AZ313" s="166"/>
      <c r="BA313" s="166"/>
      <c r="BB313" s="166"/>
      <c r="BC313" s="166"/>
      <c r="BD313" s="166"/>
      <c r="BE313" s="166"/>
      <c r="BF313" s="166"/>
      <c r="BG313" s="166"/>
    </row>
    <row r="314" customHeight="1" spans="30:59">
      <c r="AD314" s="166"/>
      <c r="AE314" s="166"/>
      <c r="AF314" s="166"/>
      <c r="AG314" s="166"/>
      <c r="AH314" s="166"/>
      <c r="AI314" s="166"/>
      <c r="AJ314" s="166"/>
      <c r="AK314" s="166"/>
      <c r="AL314" s="166"/>
      <c r="AM314" s="166"/>
      <c r="AN314" s="166"/>
      <c r="AO314" s="166"/>
      <c r="AP314" s="166"/>
      <c r="AQ314" s="166"/>
      <c r="AR314" s="166"/>
      <c r="AS314" s="166"/>
      <c r="AT314" s="166"/>
      <c r="AU314" s="166"/>
      <c r="AV314" s="166"/>
      <c r="AW314" s="166"/>
      <c r="AX314" s="166"/>
      <c r="AY314" s="166"/>
      <c r="AZ314" s="166"/>
      <c r="BA314" s="166"/>
      <c r="BB314" s="166"/>
      <c r="BC314" s="166"/>
      <c r="BD314" s="166"/>
      <c r="BE314" s="166"/>
      <c r="BF314" s="166"/>
      <c r="BG314" s="166"/>
    </row>
    <row r="315" customHeight="1" spans="30:59">
      <c r="AD315" s="166"/>
      <c r="AE315" s="166"/>
      <c r="AF315" s="166"/>
      <c r="AG315" s="166"/>
      <c r="AH315" s="166"/>
      <c r="AI315" s="166"/>
      <c r="AJ315" s="166"/>
      <c r="AK315" s="166"/>
      <c r="AL315" s="166"/>
      <c r="AM315" s="166"/>
      <c r="AN315" s="166"/>
      <c r="AO315" s="166"/>
      <c r="AP315" s="166"/>
      <c r="AQ315" s="166"/>
      <c r="AR315" s="166"/>
      <c r="AS315" s="166"/>
      <c r="AT315" s="166"/>
      <c r="AU315" s="166"/>
      <c r="AV315" s="166"/>
      <c r="AW315" s="166"/>
      <c r="AX315" s="166"/>
      <c r="AY315" s="166"/>
      <c r="AZ315" s="166"/>
      <c r="BA315" s="166"/>
      <c r="BB315" s="166"/>
      <c r="BC315" s="166"/>
      <c r="BD315" s="166"/>
      <c r="BE315" s="166"/>
      <c r="BF315" s="166"/>
      <c r="BG315" s="166"/>
    </row>
    <row r="316" customHeight="1" spans="30:59">
      <c r="AD316" s="166"/>
      <c r="AE316" s="166"/>
      <c r="AF316" s="166"/>
      <c r="AG316" s="166"/>
      <c r="AH316" s="166"/>
      <c r="AI316" s="166"/>
      <c r="AJ316" s="166"/>
      <c r="AK316" s="166"/>
      <c r="AL316" s="166"/>
      <c r="AM316" s="166"/>
      <c r="AN316" s="166"/>
      <c r="AO316" s="166"/>
      <c r="AP316" s="166"/>
      <c r="AQ316" s="166"/>
      <c r="AR316" s="166"/>
      <c r="AS316" s="166"/>
      <c r="AT316" s="166"/>
      <c r="AU316" s="166"/>
      <c r="AV316" s="166"/>
      <c r="AW316" s="166"/>
      <c r="AX316" s="166"/>
      <c r="AY316" s="166"/>
      <c r="AZ316" s="166"/>
      <c r="BA316" s="166"/>
      <c r="BB316" s="166"/>
      <c r="BC316" s="166"/>
      <c r="BD316" s="166"/>
      <c r="BE316" s="166"/>
      <c r="BF316" s="166"/>
      <c r="BG316" s="166"/>
    </row>
    <row r="317" customHeight="1" spans="30:59">
      <c r="AD317" s="166"/>
      <c r="AE317" s="166"/>
      <c r="AF317" s="166"/>
      <c r="AG317" s="166"/>
      <c r="AH317" s="166"/>
      <c r="AI317" s="166"/>
      <c r="AJ317" s="166"/>
      <c r="AK317" s="166"/>
      <c r="AL317" s="166"/>
      <c r="AM317" s="166"/>
      <c r="AN317" s="166"/>
      <c r="AO317" s="166"/>
      <c r="AP317" s="166"/>
      <c r="AQ317" s="166"/>
      <c r="AR317" s="166"/>
      <c r="AS317" s="166"/>
      <c r="AT317" s="166"/>
      <c r="AU317" s="166"/>
      <c r="AV317" s="166"/>
      <c r="AW317" s="166"/>
      <c r="AX317" s="166"/>
      <c r="AY317" s="166"/>
      <c r="AZ317" s="166"/>
      <c r="BA317" s="166"/>
      <c r="BB317" s="166"/>
      <c r="BC317" s="166"/>
      <c r="BD317" s="166"/>
      <c r="BE317" s="166"/>
      <c r="BF317" s="166"/>
      <c r="BG317" s="166"/>
    </row>
    <row r="318" customHeight="1" spans="30:59">
      <c r="AD318" s="166"/>
      <c r="AE318" s="166"/>
      <c r="AF318" s="166"/>
      <c r="AG318" s="166"/>
      <c r="AH318" s="166"/>
      <c r="AI318" s="166"/>
      <c r="AJ318" s="166"/>
      <c r="AK318" s="166"/>
      <c r="AL318" s="166"/>
      <c r="AM318" s="166"/>
      <c r="AN318" s="166"/>
      <c r="AO318" s="166"/>
      <c r="AP318" s="166"/>
      <c r="AQ318" s="166"/>
      <c r="AR318" s="166"/>
      <c r="AS318" s="166"/>
      <c r="AT318" s="166"/>
      <c r="AU318" s="166"/>
      <c r="AV318" s="166"/>
      <c r="AW318" s="166"/>
      <c r="AX318" s="166"/>
      <c r="AY318" s="166"/>
      <c r="AZ318" s="166"/>
      <c r="BA318" s="166"/>
      <c r="BB318" s="166"/>
      <c r="BC318" s="166"/>
      <c r="BD318" s="166"/>
      <c r="BE318" s="166"/>
      <c r="BF318" s="166"/>
      <c r="BG318" s="166"/>
    </row>
    <row r="319" customHeight="1" spans="30:59">
      <c r="AD319" s="166"/>
      <c r="AE319" s="166"/>
      <c r="AF319" s="166"/>
      <c r="AG319" s="166"/>
      <c r="AH319" s="166"/>
      <c r="AI319" s="166"/>
      <c r="AJ319" s="166"/>
      <c r="AK319" s="166"/>
      <c r="AL319" s="166"/>
      <c r="AM319" s="166"/>
      <c r="AN319" s="166"/>
      <c r="AO319" s="166"/>
      <c r="AP319" s="166"/>
      <c r="AQ319" s="166"/>
      <c r="AR319" s="166"/>
      <c r="AS319" s="166"/>
      <c r="AT319" s="166"/>
      <c r="AU319" s="166"/>
      <c r="AV319" s="166"/>
      <c r="AW319" s="166"/>
      <c r="AX319" s="166"/>
      <c r="AY319" s="166"/>
      <c r="AZ319" s="166"/>
      <c r="BA319" s="166"/>
      <c r="BB319" s="166"/>
      <c r="BC319" s="166"/>
      <c r="BD319" s="166"/>
      <c r="BE319" s="166"/>
      <c r="BF319" s="166"/>
      <c r="BG319" s="166"/>
    </row>
    <row r="320" customHeight="1" spans="30:59">
      <c r="AD320" s="166"/>
      <c r="AE320" s="166"/>
      <c r="AF320" s="166"/>
      <c r="AG320" s="166"/>
      <c r="AH320" s="166"/>
      <c r="AI320" s="166"/>
      <c r="AJ320" s="166"/>
      <c r="AK320" s="166"/>
      <c r="AL320" s="166"/>
      <c r="AM320" s="166"/>
      <c r="AN320" s="166"/>
      <c r="AO320" s="166"/>
      <c r="AP320" s="166"/>
      <c r="AQ320" s="166"/>
      <c r="AR320" s="166"/>
      <c r="AS320" s="166"/>
      <c r="AT320" s="166"/>
      <c r="AU320" s="166"/>
      <c r="AV320" s="166"/>
      <c r="AW320" s="166"/>
      <c r="AX320" s="166"/>
      <c r="AY320" s="166"/>
      <c r="AZ320" s="166"/>
      <c r="BA320" s="166"/>
      <c r="BB320" s="166"/>
      <c r="BC320" s="166"/>
      <c r="BD320" s="166"/>
      <c r="BE320" s="166"/>
      <c r="BF320" s="166"/>
      <c r="BG320" s="166"/>
    </row>
    <row r="321" customHeight="1" spans="30:59">
      <c r="AD321" s="166"/>
      <c r="AE321" s="166"/>
      <c r="AF321" s="166"/>
      <c r="AG321" s="166"/>
      <c r="AH321" s="166"/>
      <c r="AI321" s="166"/>
      <c r="AJ321" s="166"/>
      <c r="AK321" s="166"/>
      <c r="AL321" s="166"/>
      <c r="AM321" s="166"/>
      <c r="AN321" s="166"/>
      <c r="AO321" s="166"/>
      <c r="AP321" s="166"/>
      <c r="AQ321" s="166"/>
      <c r="AR321" s="166"/>
      <c r="AS321" s="166"/>
      <c r="AT321" s="166"/>
      <c r="AU321" s="166"/>
      <c r="AV321" s="166"/>
      <c r="AW321" s="166"/>
      <c r="AX321" s="166"/>
      <c r="AY321" s="166"/>
      <c r="AZ321" s="166"/>
      <c r="BA321" s="166"/>
      <c r="BB321" s="166"/>
      <c r="BC321" s="166"/>
      <c r="BD321" s="166"/>
      <c r="BE321" s="166"/>
      <c r="BF321" s="166"/>
      <c r="BG321" s="166"/>
    </row>
    <row r="322" customHeight="1" spans="30:59">
      <c r="AD322" s="166"/>
      <c r="AE322" s="166"/>
      <c r="AF322" s="166"/>
      <c r="AG322" s="166"/>
      <c r="AH322" s="166"/>
      <c r="AI322" s="166"/>
      <c r="AJ322" s="166"/>
      <c r="AK322" s="166"/>
      <c r="AL322" s="166"/>
      <c r="AM322" s="166"/>
      <c r="AN322" s="166"/>
      <c r="AO322" s="166"/>
      <c r="AP322" s="166"/>
      <c r="AQ322" s="166"/>
      <c r="AR322" s="166"/>
      <c r="AS322" s="166"/>
      <c r="AT322" s="166"/>
      <c r="AU322" s="166"/>
      <c r="AV322" s="166"/>
      <c r="AW322" s="166"/>
      <c r="AX322" s="166"/>
      <c r="AY322" s="166"/>
      <c r="AZ322" s="166"/>
      <c r="BA322" s="166"/>
      <c r="BB322" s="166"/>
      <c r="BC322" s="166"/>
      <c r="BD322" s="166"/>
      <c r="BE322" s="166"/>
      <c r="BF322" s="166"/>
      <c r="BG322" s="166"/>
    </row>
    <row r="323" customHeight="1" spans="30:59">
      <c r="AD323" s="166"/>
      <c r="AE323" s="166"/>
      <c r="AF323" s="166"/>
      <c r="AG323" s="166"/>
      <c r="AH323" s="166"/>
      <c r="AI323" s="166"/>
      <c r="AJ323" s="166"/>
      <c r="AK323" s="166"/>
      <c r="AL323" s="166"/>
      <c r="AM323" s="166"/>
      <c r="AN323" s="166"/>
      <c r="AO323" s="166"/>
      <c r="AP323" s="166"/>
      <c r="AQ323" s="166"/>
      <c r="AR323" s="166"/>
      <c r="AS323" s="166"/>
      <c r="AT323" s="166"/>
      <c r="AU323" s="166"/>
      <c r="AV323" s="166"/>
      <c r="AW323" s="166"/>
      <c r="AX323" s="166"/>
      <c r="AY323" s="166"/>
      <c r="AZ323" s="166"/>
      <c r="BA323" s="166"/>
      <c r="BB323" s="166"/>
      <c r="BC323" s="166"/>
      <c r="BD323" s="166"/>
      <c r="BE323" s="166"/>
      <c r="BF323" s="166"/>
      <c r="BG323" s="166"/>
    </row>
    <row r="324" customHeight="1" spans="30:59">
      <c r="AD324" s="166"/>
      <c r="AE324" s="166"/>
      <c r="AF324" s="166"/>
      <c r="AG324" s="166"/>
      <c r="AH324" s="166"/>
      <c r="AI324" s="166"/>
      <c r="AJ324" s="166"/>
      <c r="AK324" s="166"/>
      <c r="AL324" s="166"/>
      <c r="AM324" s="166"/>
      <c r="AN324" s="166"/>
      <c r="AO324" s="166"/>
      <c r="AP324" s="166"/>
      <c r="AQ324" s="166"/>
      <c r="AR324" s="166"/>
      <c r="AS324" s="166"/>
      <c r="AT324" s="166"/>
      <c r="AU324" s="166"/>
      <c r="AV324" s="166"/>
      <c r="AW324" s="166"/>
      <c r="AX324" s="166"/>
      <c r="AY324" s="166"/>
      <c r="AZ324" s="166"/>
      <c r="BA324" s="166"/>
      <c r="BB324" s="166"/>
      <c r="BC324" s="166"/>
      <c r="BD324" s="166"/>
      <c r="BE324" s="166"/>
      <c r="BF324" s="166"/>
      <c r="BG324" s="166"/>
    </row>
    <row r="325" customHeight="1" spans="30:59">
      <c r="AD325" s="166"/>
      <c r="AE325" s="166"/>
      <c r="AF325" s="166"/>
      <c r="AG325" s="166"/>
      <c r="AH325" s="166"/>
      <c r="AI325" s="166"/>
      <c r="AJ325" s="166"/>
      <c r="AK325" s="166"/>
      <c r="AL325" s="166"/>
      <c r="AM325" s="166"/>
      <c r="AN325" s="166"/>
      <c r="AO325" s="166"/>
      <c r="AP325" s="166"/>
      <c r="AQ325" s="166"/>
      <c r="AR325" s="166"/>
      <c r="AS325" s="166"/>
      <c r="AT325" s="166"/>
      <c r="AU325" s="166"/>
      <c r="AV325" s="166"/>
      <c r="AW325" s="166"/>
      <c r="AX325" s="166"/>
      <c r="AY325" s="166"/>
      <c r="AZ325" s="166"/>
      <c r="BA325" s="166"/>
      <c r="BB325" s="166"/>
      <c r="BC325" s="166"/>
      <c r="BD325" s="166"/>
      <c r="BE325" s="166"/>
      <c r="BF325" s="166"/>
      <c r="BG325" s="166"/>
    </row>
    <row r="326" customHeight="1" spans="30:59">
      <c r="AD326" s="166"/>
      <c r="AE326" s="166"/>
      <c r="AF326" s="166"/>
      <c r="AG326" s="166"/>
      <c r="AH326" s="166"/>
      <c r="AI326" s="166"/>
      <c r="AJ326" s="166"/>
      <c r="AK326" s="166"/>
      <c r="AL326" s="166"/>
      <c r="AM326" s="166"/>
      <c r="AN326" s="166"/>
      <c r="AO326" s="166"/>
      <c r="AP326" s="166"/>
      <c r="AQ326" s="166"/>
      <c r="AR326" s="166"/>
      <c r="AS326" s="166"/>
      <c r="AT326" s="166"/>
      <c r="AU326" s="166"/>
      <c r="AV326" s="166"/>
      <c r="AW326" s="166"/>
      <c r="AX326" s="166"/>
      <c r="AY326" s="166"/>
      <c r="AZ326" s="166"/>
      <c r="BA326" s="166"/>
      <c r="BB326" s="166"/>
      <c r="BC326" s="166"/>
      <c r="BD326" s="166"/>
      <c r="BE326" s="166"/>
      <c r="BF326" s="166"/>
      <c r="BG326" s="166"/>
    </row>
    <row r="327" customHeight="1" spans="30:59">
      <c r="AD327" s="166"/>
      <c r="AE327" s="166"/>
      <c r="AF327" s="166"/>
      <c r="AG327" s="166"/>
      <c r="AH327" s="166"/>
      <c r="AI327" s="166"/>
      <c r="AJ327" s="166"/>
      <c r="AK327" s="166"/>
      <c r="AL327" s="166"/>
      <c r="AM327" s="166"/>
      <c r="AN327" s="166"/>
      <c r="AO327" s="166"/>
      <c r="AP327" s="166"/>
      <c r="AQ327" s="166"/>
      <c r="AR327" s="166"/>
      <c r="AS327" s="166"/>
      <c r="AT327" s="166"/>
      <c r="AU327" s="166"/>
      <c r="AV327" s="166"/>
      <c r="AW327" s="166"/>
      <c r="AX327" s="166"/>
      <c r="AY327" s="166"/>
      <c r="AZ327" s="166"/>
      <c r="BA327" s="166"/>
      <c r="BB327" s="166"/>
      <c r="BC327" s="166"/>
      <c r="BD327" s="166"/>
      <c r="BE327" s="166"/>
      <c r="BF327" s="166"/>
      <c r="BG327" s="166"/>
    </row>
    <row r="328" customHeight="1" spans="30:59">
      <c r="AD328" s="166"/>
      <c r="AE328" s="166"/>
      <c r="AF328" s="166"/>
      <c r="AG328" s="166"/>
      <c r="AH328" s="166"/>
      <c r="AI328" s="166"/>
      <c r="AJ328" s="166"/>
      <c r="AK328" s="166"/>
      <c r="AL328" s="166"/>
      <c r="AM328" s="166"/>
      <c r="AN328" s="166"/>
      <c r="AO328" s="166"/>
      <c r="AP328" s="166"/>
      <c r="AQ328" s="166"/>
      <c r="AR328" s="166"/>
      <c r="AS328" s="166"/>
      <c r="AT328" s="166"/>
      <c r="AU328" s="166"/>
      <c r="AV328" s="166"/>
      <c r="AW328" s="166"/>
      <c r="AX328" s="166"/>
      <c r="AY328" s="166"/>
      <c r="AZ328" s="166"/>
      <c r="BA328" s="166"/>
      <c r="BB328" s="166"/>
      <c r="BC328" s="166"/>
      <c r="BD328" s="166"/>
      <c r="BE328" s="166"/>
      <c r="BF328" s="166"/>
      <c r="BG328" s="166"/>
    </row>
    <row r="329" customHeight="1" spans="30:59">
      <c r="AD329" s="166"/>
      <c r="AE329" s="166"/>
      <c r="AF329" s="166"/>
      <c r="AG329" s="166"/>
      <c r="AH329" s="166"/>
      <c r="AI329" s="166"/>
      <c r="AJ329" s="166"/>
      <c r="AK329" s="166"/>
      <c r="AL329" s="166"/>
      <c r="AM329" s="166"/>
      <c r="AN329" s="166"/>
      <c r="AO329" s="166"/>
      <c r="AP329" s="166"/>
      <c r="AQ329" s="166"/>
      <c r="AR329" s="166"/>
      <c r="AS329" s="166"/>
      <c r="AT329" s="166"/>
      <c r="AU329" s="166"/>
      <c r="AV329" s="166"/>
      <c r="AW329" s="166"/>
      <c r="AX329" s="166"/>
      <c r="AY329" s="166"/>
      <c r="AZ329" s="166"/>
      <c r="BA329" s="166"/>
      <c r="BB329" s="166"/>
      <c r="BC329" s="166"/>
      <c r="BD329" s="166"/>
      <c r="BE329" s="166"/>
      <c r="BF329" s="166"/>
      <c r="BG329" s="166"/>
    </row>
    <row r="330" customHeight="1" spans="30:59">
      <c r="AD330" s="166"/>
      <c r="AE330" s="166"/>
      <c r="AF330" s="166"/>
      <c r="AG330" s="166"/>
      <c r="AH330" s="166"/>
      <c r="AI330" s="166"/>
      <c r="AJ330" s="166"/>
      <c r="AK330" s="166"/>
      <c r="AL330" s="166"/>
      <c r="AM330" s="166"/>
      <c r="AN330" s="166"/>
      <c r="AO330" s="166"/>
      <c r="AP330" s="166"/>
      <c r="AQ330" s="166"/>
      <c r="AR330" s="166"/>
      <c r="AS330" s="166"/>
      <c r="AT330" s="166"/>
      <c r="AU330" s="166"/>
      <c r="AV330" s="166"/>
      <c r="AW330" s="166"/>
      <c r="AX330" s="166"/>
      <c r="AY330" s="166"/>
      <c r="AZ330" s="166"/>
      <c r="BA330" s="166"/>
      <c r="BB330" s="166"/>
      <c r="BC330" s="166"/>
      <c r="BD330" s="166"/>
      <c r="BE330" s="166"/>
      <c r="BF330" s="166"/>
      <c r="BG330" s="166"/>
    </row>
    <row r="331" customHeight="1" spans="30:59">
      <c r="AD331" s="166"/>
      <c r="AE331" s="166"/>
      <c r="AF331" s="166"/>
      <c r="AG331" s="166"/>
      <c r="AH331" s="166"/>
      <c r="AI331" s="166"/>
      <c r="AJ331" s="166"/>
      <c r="AK331" s="166"/>
      <c r="AL331" s="166"/>
      <c r="AM331" s="166"/>
      <c r="AN331" s="166"/>
      <c r="AO331" s="166"/>
      <c r="AP331" s="166"/>
      <c r="AQ331" s="166"/>
      <c r="AR331" s="166"/>
      <c r="AS331" s="166"/>
      <c r="AT331" s="166"/>
      <c r="AU331" s="166"/>
      <c r="AV331" s="166"/>
      <c r="AW331" s="166"/>
      <c r="AX331" s="166"/>
      <c r="AY331" s="166"/>
      <c r="AZ331" s="166"/>
      <c r="BA331" s="166"/>
      <c r="BB331" s="166"/>
      <c r="BC331" s="166"/>
      <c r="BD331" s="166"/>
      <c r="BE331" s="166"/>
      <c r="BF331" s="166"/>
      <c r="BG331" s="166"/>
    </row>
    <row r="332" customHeight="1" spans="30:59">
      <c r="AD332" s="166"/>
      <c r="AE332" s="166"/>
      <c r="AF332" s="166"/>
      <c r="AG332" s="166"/>
      <c r="AH332" s="166"/>
      <c r="AI332" s="166"/>
      <c r="AJ332" s="166"/>
      <c r="AK332" s="166"/>
      <c r="AL332" s="166"/>
      <c r="AM332" s="166"/>
      <c r="AN332" s="166"/>
      <c r="AO332" s="166"/>
      <c r="AP332" s="166"/>
      <c r="AQ332" s="166"/>
      <c r="AR332" s="166"/>
      <c r="AS332" s="166"/>
      <c r="AT332" s="166"/>
      <c r="AU332" s="166"/>
      <c r="AV332" s="166"/>
      <c r="AW332" s="166"/>
      <c r="AX332" s="166"/>
      <c r="AY332" s="166"/>
      <c r="AZ332" s="166"/>
      <c r="BA332" s="166"/>
      <c r="BB332" s="166"/>
      <c r="BC332" s="166"/>
      <c r="BD332" s="166"/>
      <c r="BE332" s="166"/>
      <c r="BF332" s="166"/>
      <c r="BG332" s="166"/>
    </row>
    <row r="333" customHeight="1" spans="30:59">
      <c r="AD333" s="166"/>
      <c r="AE333" s="166"/>
      <c r="AF333" s="166"/>
      <c r="AG333" s="166"/>
      <c r="AH333" s="166"/>
      <c r="AI333" s="166"/>
      <c r="AJ333" s="166"/>
      <c r="AK333" s="166"/>
      <c r="AL333" s="166"/>
      <c r="AM333" s="166"/>
      <c r="AN333" s="166"/>
      <c r="AO333" s="166"/>
      <c r="AP333" s="166"/>
      <c r="AQ333" s="166"/>
      <c r="AR333" s="166"/>
      <c r="AS333" s="166"/>
      <c r="AT333" s="166"/>
      <c r="AU333" s="166"/>
      <c r="AV333" s="166"/>
      <c r="AW333" s="166"/>
      <c r="AX333" s="166"/>
      <c r="AY333" s="166"/>
      <c r="AZ333" s="166"/>
      <c r="BA333" s="166"/>
      <c r="BB333" s="166"/>
      <c r="BC333" s="166"/>
      <c r="BD333" s="166"/>
      <c r="BE333" s="166"/>
      <c r="BF333" s="166"/>
      <c r="BG333" s="166"/>
    </row>
    <row r="334" customHeight="1" spans="30:59">
      <c r="AD334" s="166"/>
      <c r="AE334" s="166"/>
      <c r="AF334" s="166"/>
      <c r="AG334" s="166"/>
      <c r="AH334" s="166"/>
      <c r="AI334" s="166"/>
      <c r="AJ334" s="166"/>
      <c r="AK334" s="166"/>
      <c r="AL334" s="166"/>
      <c r="AM334" s="166"/>
      <c r="AN334" s="166"/>
      <c r="AO334" s="166"/>
      <c r="AP334" s="166"/>
      <c r="AQ334" s="166"/>
      <c r="AR334" s="166"/>
      <c r="AS334" s="166"/>
      <c r="AT334" s="166"/>
      <c r="AU334" s="166"/>
      <c r="AV334" s="166"/>
      <c r="AW334" s="166"/>
      <c r="AX334" s="166"/>
      <c r="AY334" s="166"/>
      <c r="AZ334" s="166"/>
      <c r="BA334" s="166"/>
      <c r="BB334" s="166"/>
      <c r="BC334" s="166"/>
      <c r="BD334" s="166"/>
      <c r="BE334" s="166"/>
      <c r="BF334" s="166"/>
      <c r="BG334" s="166"/>
    </row>
    <row r="335" customHeight="1" spans="30:59">
      <c r="AD335" s="166"/>
      <c r="AE335" s="166"/>
      <c r="AF335" s="166"/>
      <c r="AG335" s="166"/>
      <c r="AH335" s="166"/>
      <c r="AI335" s="166"/>
      <c r="AJ335" s="166"/>
      <c r="AK335" s="166"/>
      <c r="AL335" s="166"/>
      <c r="AM335" s="166"/>
      <c r="AN335" s="166"/>
      <c r="AO335" s="166"/>
      <c r="AP335" s="166"/>
      <c r="AQ335" s="166"/>
      <c r="AR335" s="166"/>
      <c r="AS335" s="166"/>
      <c r="AT335" s="166"/>
      <c r="AU335" s="166"/>
      <c r="AV335" s="166"/>
      <c r="AW335" s="166"/>
      <c r="AX335" s="166"/>
      <c r="AY335" s="166"/>
      <c r="AZ335" s="166"/>
      <c r="BA335" s="166"/>
      <c r="BB335" s="166"/>
      <c r="BC335" s="166"/>
      <c r="BD335" s="166"/>
      <c r="BE335" s="166"/>
      <c r="BF335" s="166"/>
      <c r="BG335" s="166"/>
    </row>
    <row r="336" customHeight="1" spans="30:59">
      <c r="AD336" s="166"/>
      <c r="AE336" s="166"/>
      <c r="AF336" s="166"/>
      <c r="AG336" s="166"/>
      <c r="AH336" s="166"/>
      <c r="AI336" s="166"/>
      <c r="AJ336" s="166"/>
      <c r="AK336" s="166"/>
      <c r="AL336" s="166"/>
      <c r="AM336" s="166"/>
      <c r="AN336" s="166"/>
      <c r="AO336" s="166"/>
      <c r="AP336" s="166"/>
      <c r="AQ336" s="166"/>
      <c r="AR336" s="166"/>
      <c r="AS336" s="166"/>
      <c r="AT336" s="166"/>
      <c r="AU336" s="166"/>
      <c r="AV336" s="166"/>
      <c r="AW336" s="166"/>
      <c r="AX336" s="166"/>
      <c r="AY336" s="166"/>
      <c r="AZ336" s="166"/>
      <c r="BA336" s="166"/>
      <c r="BB336" s="166"/>
      <c r="BC336" s="166"/>
      <c r="BD336" s="166"/>
      <c r="BE336" s="166"/>
      <c r="BF336" s="166"/>
      <c r="BG336" s="166"/>
    </row>
    <row r="337" customHeight="1" spans="30:59">
      <c r="AD337" s="166"/>
      <c r="AE337" s="166"/>
      <c r="AF337" s="166"/>
      <c r="AG337" s="166"/>
      <c r="AH337" s="166"/>
      <c r="AI337" s="166"/>
      <c r="AJ337" s="166"/>
      <c r="AK337" s="166"/>
      <c r="AL337" s="166"/>
      <c r="AM337" s="166"/>
      <c r="AN337" s="166"/>
      <c r="AO337" s="166"/>
      <c r="AP337" s="166"/>
      <c r="AQ337" s="166"/>
      <c r="AR337" s="166"/>
      <c r="AS337" s="166"/>
      <c r="AT337" s="166"/>
      <c r="AU337" s="166"/>
      <c r="AV337" s="166"/>
      <c r="AW337" s="166"/>
      <c r="AX337" s="166"/>
      <c r="AY337" s="166"/>
      <c r="AZ337" s="166"/>
      <c r="BA337" s="166"/>
      <c r="BB337" s="166"/>
      <c r="BC337" s="166"/>
      <c r="BD337" s="166"/>
      <c r="BE337" s="166"/>
      <c r="BF337" s="166"/>
      <c r="BG337" s="166"/>
    </row>
    <row r="338" customHeight="1" spans="30:59">
      <c r="AD338" s="166"/>
      <c r="AE338" s="166"/>
      <c r="AF338" s="166"/>
      <c r="AG338" s="166"/>
      <c r="AH338" s="166"/>
      <c r="AI338" s="166"/>
      <c r="AJ338" s="166"/>
      <c r="AK338" s="166"/>
      <c r="AL338" s="166"/>
      <c r="AM338" s="166"/>
      <c r="AN338" s="166"/>
      <c r="AO338" s="166"/>
      <c r="AP338" s="166"/>
      <c r="AQ338" s="166"/>
      <c r="AR338" s="166"/>
      <c r="AS338" s="166"/>
      <c r="AT338" s="166"/>
      <c r="AU338" s="166"/>
      <c r="AV338" s="166"/>
      <c r="AW338" s="166"/>
      <c r="AX338" s="166"/>
      <c r="AY338" s="166"/>
      <c r="AZ338" s="166"/>
      <c r="BA338" s="166"/>
      <c r="BB338" s="166"/>
      <c r="BC338" s="166"/>
      <c r="BD338" s="166"/>
      <c r="BE338" s="166"/>
      <c r="BF338" s="166"/>
      <c r="BG338" s="166"/>
    </row>
    <row r="339" customHeight="1" spans="30:59">
      <c r="AD339" s="166"/>
      <c r="AE339" s="166"/>
      <c r="AF339" s="166"/>
      <c r="AG339" s="166"/>
      <c r="AH339" s="166"/>
      <c r="AI339" s="166"/>
      <c r="AJ339" s="166"/>
      <c r="AK339" s="166"/>
      <c r="AL339" s="166"/>
      <c r="AM339" s="166"/>
      <c r="AN339" s="166"/>
      <c r="AO339" s="166"/>
      <c r="AP339" s="166"/>
      <c r="AQ339" s="166"/>
      <c r="AR339" s="166"/>
      <c r="AS339" s="166"/>
      <c r="AT339" s="166"/>
      <c r="AU339" s="166"/>
      <c r="AV339" s="166"/>
      <c r="AW339" s="166"/>
      <c r="AX339" s="166"/>
      <c r="AY339" s="166"/>
      <c r="AZ339" s="166"/>
      <c r="BA339" s="166"/>
      <c r="BB339" s="166"/>
      <c r="BC339" s="166"/>
      <c r="BD339" s="166"/>
      <c r="BE339" s="166"/>
      <c r="BF339" s="166"/>
      <c r="BG339" s="166"/>
    </row>
    <row r="340" customHeight="1" spans="30:59">
      <c r="AD340" s="166"/>
      <c r="AE340" s="166"/>
      <c r="AF340" s="166"/>
      <c r="AG340" s="166"/>
      <c r="AH340" s="166"/>
      <c r="AI340" s="166"/>
      <c r="AJ340" s="166"/>
      <c r="AK340" s="166"/>
      <c r="AL340" s="166"/>
      <c r="AM340" s="166"/>
      <c r="AN340" s="166"/>
      <c r="AO340" s="166"/>
      <c r="AP340" s="166"/>
      <c r="AQ340" s="166"/>
      <c r="AR340" s="166"/>
      <c r="AS340" s="166"/>
      <c r="AT340" s="166"/>
      <c r="AU340" s="166"/>
      <c r="AV340" s="166"/>
      <c r="AW340" s="166"/>
      <c r="AX340" s="166"/>
      <c r="AY340" s="166"/>
      <c r="AZ340" s="166"/>
      <c r="BA340" s="166"/>
      <c r="BB340" s="166"/>
      <c r="BC340" s="166"/>
      <c r="BD340" s="166"/>
      <c r="BE340" s="166"/>
      <c r="BF340" s="166"/>
      <c r="BG340" s="166"/>
    </row>
    <row r="341" customHeight="1" spans="30:59">
      <c r="AD341" s="166"/>
      <c r="AE341" s="166"/>
      <c r="AF341" s="166"/>
      <c r="AG341" s="166"/>
      <c r="AH341" s="166"/>
      <c r="AI341" s="166"/>
      <c r="AJ341" s="166"/>
      <c r="AK341" s="166"/>
      <c r="AL341" s="166"/>
      <c r="AM341" s="166"/>
      <c r="AN341" s="166"/>
      <c r="AO341" s="166"/>
      <c r="AP341" s="166"/>
      <c r="AQ341" s="166"/>
      <c r="AR341" s="166"/>
      <c r="AS341" s="166"/>
      <c r="AT341" s="166"/>
      <c r="AU341" s="166"/>
      <c r="AV341" s="166"/>
      <c r="AW341" s="166"/>
      <c r="AX341" s="166"/>
      <c r="AY341" s="166"/>
      <c r="AZ341" s="166"/>
      <c r="BA341" s="166"/>
      <c r="BB341" s="166"/>
      <c r="BC341" s="166"/>
      <c r="BD341" s="166"/>
      <c r="BE341" s="166"/>
      <c r="BF341" s="166"/>
      <c r="BG341" s="166"/>
    </row>
    <row r="342" customHeight="1" spans="30:59">
      <c r="AD342" s="166"/>
      <c r="AE342" s="166"/>
      <c r="AF342" s="166"/>
      <c r="AG342" s="166"/>
      <c r="AH342" s="166"/>
      <c r="AI342" s="166"/>
      <c r="AJ342" s="166"/>
      <c r="AK342" s="166"/>
      <c r="AL342" s="166"/>
      <c r="AM342" s="166"/>
      <c r="AN342" s="166"/>
      <c r="AO342" s="166"/>
      <c r="AP342" s="166"/>
      <c r="AQ342" s="166"/>
      <c r="AR342" s="166"/>
      <c r="AS342" s="166"/>
      <c r="AT342" s="166"/>
      <c r="AU342" s="166"/>
      <c r="AV342" s="166"/>
      <c r="AW342" s="166"/>
      <c r="AX342" s="166"/>
      <c r="AY342" s="166"/>
      <c r="AZ342" s="166"/>
      <c r="BA342" s="166"/>
      <c r="BB342" s="166"/>
      <c r="BC342" s="166"/>
      <c r="BD342" s="166"/>
      <c r="BE342" s="166"/>
      <c r="BF342" s="166"/>
      <c r="BG342" s="166"/>
    </row>
    <row r="343" customHeight="1" spans="30:59">
      <c r="AD343" s="166"/>
      <c r="AE343" s="166"/>
      <c r="AF343" s="166"/>
      <c r="AG343" s="166"/>
      <c r="AH343" s="166"/>
      <c r="AI343" s="166"/>
      <c r="AJ343" s="166"/>
      <c r="AK343" s="166"/>
      <c r="AL343" s="166"/>
      <c r="AM343" s="166"/>
      <c r="AN343" s="166"/>
      <c r="AO343" s="166"/>
      <c r="AP343" s="166"/>
      <c r="AQ343" s="166"/>
      <c r="AR343" s="166"/>
      <c r="AS343" s="166"/>
      <c r="AT343" s="166"/>
      <c r="AU343" s="166"/>
      <c r="AV343" s="166"/>
      <c r="AW343" s="166"/>
      <c r="AX343" s="166"/>
      <c r="AY343" s="166"/>
      <c r="AZ343" s="166"/>
      <c r="BA343" s="166"/>
      <c r="BB343" s="166"/>
      <c r="BC343" s="166"/>
      <c r="BD343" s="166"/>
      <c r="BE343" s="166"/>
      <c r="BF343" s="166"/>
      <c r="BG343" s="166"/>
    </row>
    <row r="344" customHeight="1" spans="30:59">
      <c r="AD344" s="166"/>
      <c r="AE344" s="166"/>
      <c r="AF344" s="166"/>
      <c r="AG344" s="166"/>
      <c r="AH344" s="166"/>
      <c r="AI344" s="166"/>
      <c r="AJ344" s="166"/>
      <c r="AK344" s="166"/>
      <c r="AL344" s="166"/>
      <c r="AM344" s="166"/>
      <c r="AN344" s="166"/>
      <c r="AO344" s="166"/>
      <c r="AP344" s="166"/>
      <c r="AQ344" s="166"/>
      <c r="AR344" s="166"/>
      <c r="AS344" s="166"/>
      <c r="AT344" s="166"/>
      <c r="AU344" s="166"/>
      <c r="AV344" s="166"/>
      <c r="AW344" s="166"/>
      <c r="AX344" s="166"/>
      <c r="AY344" s="166"/>
      <c r="AZ344" s="166"/>
      <c r="BA344" s="166"/>
      <c r="BB344" s="166"/>
      <c r="BC344" s="166"/>
      <c r="BD344" s="166"/>
      <c r="BE344" s="166"/>
      <c r="BF344" s="166"/>
      <c r="BG344" s="166"/>
    </row>
    <row r="345" customHeight="1" spans="30:59">
      <c r="AD345" s="166"/>
      <c r="AE345" s="166"/>
      <c r="AF345" s="166"/>
      <c r="AG345" s="166"/>
      <c r="AH345" s="166"/>
      <c r="AI345" s="166"/>
      <c r="AJ345" s="166"/>
      <c r="AK345" s="166"/>
      <c r="AL345" s="166"/>
      <c r="AM345" s="166"/>
      <c r="AN345" s="166"/>
      <c r="AO345" s="166"/>
      <c r="AP345" s="166"/>
      <c r="AQ345" s="166"/>
      <c r="AR345" s="166"/>
      <c r="AS345" s="166"/>
      <c r="AT345" s="166"/>
      <c r="AU345" s="166"/>
      <c r="AV345" s="166"/>
      <c r="AW345" s="166"/>
      <c r="AX345" s="166"/>
      <c r="AY345" s="166"/>
      <c r="AZ345" s="166"/>
      <c r="BA345" s="166"/>
      <c r="BB345" s="166"/>
      <c r="BC345" s="166"/>
      <c r="BD345" s="166"/>
      <c r="BE345" s="166"/>
      <c r="BF345" s="166"/>
      <c r="BG345" s="166"/>
    </row>
    <row r="346" customHeight="1" spans="30:59">
      <c r="AD346" s="166"/>
      <c r="AE346" s="166"/>
      <c r="AF346" s="166"/>
      <c r="AG346" s="166"/>
      <c r="AH346" s="166"/>
      <c r="AI346" s="166"/>
      <c r="AJ346" s="166"/>
      <c r="AK346" s="166"/>
      <c r="AL346" s="166"/>
      <c r="AM346" s="166"/>
      <c r="AN346" s="166"/>
      <c r="AO346" s="166"/>
      <c r="AP346" s="166"/>
      <c r="AQ346" s="166"/>
      <c r="AR346" s="166"/>
      <c r="AS346" s="166"/>
      <c r="AT346" s="166"/>
      <c r="AU346" s="166"/>
      <c r="AV346" s="166"/>
      <c r="AW346" s="166"/>
      <c r="AX346" s="166"/>
      <c r="AY346" s="166"/>
      <c r="AZ346" s="166"/>
      <c r="BA346" s="166"/>
      <c r="BB346" s="166"/>
      <c r="BC346" s="166"/>
      <c r="BD346" s="166"/>
      <c r="BE346" s="166"/>
      <c r="BF346" s="166"/>
      <c r="BG346" s="166"/>
    </row>
    <row r="347" customHeight="1" spans="30:59">
      <c r="AD347" s="166"/>
      <c r="AE347" s="166"/>
      <c r="AF347" s="166"/>
      <c r="AG347" s="166"/>
      <c r="AH347" s="166"/>
      <c r="AI347" s="166"/>
      <c r="AJ347" s="166"/>
      <c r="AK347" s="166"/>
      <c r="AL347" s="166"/>
      <c r="AM347" s="166"/>
      <c r="AN347" s="166"/>
      <c r="AO347" s="166"/>
      <c r="AP347" s="166"/>
      <c r="AQ347" s="166"/>
      <c r="AR347" s="166"/>
      <c r="AS347" s="166"/>
      <c r="AT347" s="166"/>
      <c r="AU347" s="166"/>
      <c r="AV347" s="166"/>
      <c r="AW347" s="166"/>
      <c r="AX347" s="166"/>
      <c r="AY347" s="166"/>
      <c r="AZ347" s="166"/>
      <c r="BA347" s="166"/>
      <c r="BB347" s="166"/>
      <c r="BC347" s="166"/>
      <c r="BD347" s="166"/>
      <c r="BE347" s="166"/>
      <c r="BF347" s="166"/>
      <c r="BG347" s="166"/>
    </row>
    <row r="348" customHeight="1" spans="30:59">
      <c r="AD348" s="166"/>
      <c r="AE348" s="166"/>
      <c r="AF348" s="166"/>
      <c r="AG348" s="166"/>
      <c r="AH348" s="166"/>
      <c r="AI348" s="166"/>
      <c r="AJ348" s="166"/>
      <c r="AK348" s="166"/>
      <c r="AL348" s="166"/>
      <c r="AM348" s="166"/>
      <c r="AN348" s="166"/>
      <c r="AO348" s="166"/>
      <c r="AP348" s="166"/>
      <c r="AQ348" s="166"/>
      <c r="AR348" s="166"/>
      <c r="AS348" s="166"/>
      <c r="AT348" s="166"/>
      <c r="AU348" s="166"/>
      <c r="AV348" s="166"/>
      <c r="AW348" s="166"/>
      <c r="AX348" s="166"/>
      <c r="AY348" s="166"/>
      <c r="AZ348" s="166"/>
      <c r="BA348" s="166"/>
      <c r="BB348" s="166"/>
      <c r="BC348" s="166"/>
      <c r="BD348" s="166"/>
      <c r="BE348" s="166"/>
      <c r="BF348" s="166"/>
      <c r="BG348" s="166"/>
    </row>
    <row r="349" customHeight="1" spans="30:59">
      <c r="AD349" s="166"/>
      <c r="AE349" s="166"/>
      <c r="AF349" s="166"/>
      <c r="AG349" s="166"/>
      <c r="AH349" s="166"/>
      <c r="AI349" s="166"/>
      <c r="AJ349" s="166"/>
      <c r="AK349" s="166"/>
      <c r="AL349" s="166"/>
      <c r="AM349" s="166"/>
      <c r="AN349" s="166"/>
      <c r="AO349" s="166"/>
      <c r="AP349" s="166"/>
      <c r="AQ349" s="166"/>
      <c r="AR349" s="166"/>
      <c r="AS349" s="166"/>
      <c r="AT349" s="166"/>
      <c r="AU349" s="166"/>
      <c r="AV349" s="166"/>
      <c r="AW349" s="166"/>
      <c r="AX349" s="166"/>
      <c r="AY349" s="166"/>
      <c r="AZ349" s="166"/>
      <c r="BA349" s="166"/>
      <c r="BB349" s="166"/>
      <c r="BC349" s="166"/>
      <c r="BD349" s="166"/>
      <c r="BE349" s="166"/>
      <c r="BF349" s="166"/>
      <c r="BG349" s="166"/>
    </row>
    <row r="350" customHeight="1" spans="30:59">
      <c r="AD350" s="166"/>
      <c r="AE350" s="166"/>
      <c r="AF350" s="166"/>
      <c r="AG350" s="166"/>
      <c r="AH350" s="166"/>
      <c r="AI350" s="166"/>
      <c r="AJ350" s="166"/>
      <c r="AK350" s="166"/>
      <c r="AL350" s="166"/>
      <c r="AM350" s="166"/>
      <c r="AN350" s="166"/>
      <c r="AO350" s="166"/>
      <c r="AP350" s="166"/>
      <c r="AQ350" s="166"/>
      <c r="AR350" s="166"/>
      <c r="AS350" s="166"/>
      <c r="AT350" s="166"/>
      <c r="AU350" s="166"/>
      <c r="AV350" s="166"/>
      <c r="AW350" s="166"/>
      <c r="AX350" s="166"/>
      <c r="AY350" s="166"/>
      <c r="AZ350" s="166"/>
      <c r="BA350" s="166"/>
      <c r="BB350" s="166"/>
      <c r="BC350" s="166"/>
      <c r="BD350" s="166"/>
      <c r="BE350" s="166"/>
      <c r="BF350" s="166"/>
      <c r="BG350" s="166"/>
    </row>
    <row r="351" customHeight="1" spans="30:59">
      <c r="AD351" s="166"/>
      <c r="AE351" s="166"/>
      <c r="AF351" s="166"/>
      <c r="AG351" s="166"/>
      <c r="AH351" s="166"/>
      <c r="AI351" s="166"/>
      <c r="AJ351" s="166"/>
      <c r="AK351" s="166"/>
      <c r="AL351" s="166"/>
      <c r="AM351" s="166"/>
      <c r="AN351" s="166"/>
      <c r="AO351" s="166"/>
      <c r="AP351" s="166"/>
      <c r="AQ351" s="166"/>
      <c r="AR351" s="166"/>
      <c r="AS351" s="166"/>
      <c r="AT351" s="166"/>
      <c r="AU351" s="166"/>
      <c r="AV351" s="166"/>
      <c r="AW351" s="166"/>
      <c r="AX351" s="166"/>
      <c r="AY351" s="166"/>
      <c r="AZ351" s="166"/>
      <c r="BA351" s="166"/>
      <c r="BB351" s="166"/>
      <c r="BC351" s="166"/>
      <c r="BD351" s="166"/>
      <c r="BE351" s="166"/>
      <c r="BF351" s="166"/>
      <c r="BG351" s="166"/>
    </row>
    <row r="352" customHeight="1" spans="30:59">
      <c r="AD352" s="166"/>
      <c r="AE352" s="166"/>
      <c r="AF352" s="166"/>
      <c r="AG352" s="166"/>
      <c r="AH352" s="166"/>
      <c r="AI352" s="166"/>
      <c r="AJ352" s="166"/>
      <c r="AK352" s="166"/>
      <c r="AL352" s="166"/>
      <c r="AM352" s="166"/>
      <c r="AN352" s="166"/>
      <c r="AO352" s="166"/>
      <c r="AP352" s="166"/>
      <c r="AQ352" s="166"/>
      <c r="AR352" s="166"/>
      <c r="AS352" s="166"/>
      <c r="AT352" s="166"/>
      <c r="AU352" s="166"/>
      <c r="AV352" s="166"/>
      <c r="AW352" s="166"/>
      <c r="AX352" s="166"/>
      <c r="AY352" s="166"/>
      <c r="AZ352" s="166"/>
      <c r="BA352" s="166"/>
      <c r="BB352" s="166"/>
      <c r="BC352" s="166"/>
      <c r="BD352" s="166"/>
      <c r="BE352" s="166"/>
      <c r="BF352" s="166"/>
      <c r="BG352" s="166"/>
    </row>
    <row r="353" customHeight="1" spans="30:59">
      <c r="AD353" s="166"/>
      <c r="AE353" s="166"/>
      <c r="AF353" s="166"/>
      <c r="AG353" s="166"/>
      <c r="AH353" s="166"/>
      <c r="AI353" s="166"/>
      <c r="AJ353" s="166"/>
      <c r="AK353" s="166"/>
      <c r="AL353" s="166"/>
      <c r="AM353" s="166"/>
      <c r="AN353" s="166"/>
      <c r="AO353" s="166"/>
      <c r="AP353" s="166"/>
      <c r="AQ353" s="166"/>
      <c r="AR353" s="166"/>
      <c r="AS353" s="166"/>
      <c r="AT353" s="166"/>
      <c r="AU353" s="166"/>
      <c r="AV353" s="166"/>
      <c r="AW353" s="166"/>
      <c r="AX353" s="166"/>
      <c r="AY353" s="166"/>
      <c r="AZ353" s="166"/>
      <c r="BA353" s="166"/>
      <c r="BB353" s="166"/>
      <c r="BC353" s="166"/>
      <c r="BD353" s="166"/>
      <c r="BE353" s="166"/>
      <c r="BF353" s="166"/>
      <c r="BG353" s="166"/>
    </row>
    <row r="354" customHeight="1" spans="30:59">
      <c r="AD354" s="166"/>
      <c r="AE354" s="166"/>
      <c r="AF354" s="166"/>
      <c r="AG354" s="166"/>
      <c r="AH354" s="166"/>
      <c r="AI354" s="166"/>
      <c r="AJ354" s="166"/>
      <c r="AK354" s="166"/>
      <c r="AL354" s="166"/>
      <c r="AM354" s="166"/>
      <c r="AN354" s="166"/>
      <c r="AO354" s="166"/>
      <c r="AP354" s="166"/>
      <c r="AQ354" s="166"/>
      <c r="AR354" s="166"/>
      <c r="AS354" s="166"/>
      <c r="AT354" s="166"/>
      <c r="AU354" s="166"/>
      <c r="AV354" s="166"/>
      <c r="AW354" s="166"/>
      <c r="AX354" s="166"/>
      <c r="AY354" s="166"/>
      <c r="AZ354" s="166"/>
      <c r="BA354" s="166"/>
      <c r="BB354" s="166"/>
      <c r="BC354" s="166"/>
      <c r="BD354" s="166"/>
      <c r="BE354" s="166"/>
      <c r="BF354" s="166"/>
      <c r="BG354" s="166"/>
    </row>
    <row r="355" customHeight="1" spans="30:59">
      <c r="AD355" s="166"/>
      <c r="AE355" s="166"/>
      <c r="AF355" s="166"/>
      <c r="AG355" s="166"/>
      <c r="AH355" s="166"/>
      <c r="AI355" s="166"/>
      <c r="AJ355" s="166"/>
      <c r="AK355" s="166"/>
      <c r="AL355" s="166"/>
      <c r="AM355" s="166"/>
      <c r="AN355" s="166"/>
      <c r="AO355" s="166"/>
      <c r="AP355" s="166"/>
      <c r="AQ355" s="166"/>
      <c r="AR355" s="166"/>
      <c r="AS355" s="166"/>
      <c r="AT355" s="166"/>
      <c r="AU355" s="166"/>
      <c r="AV355" s="166"/>
      <c r="AW355" s="166"/>
      <c r="AX355" s="166"/>
      <c r="AY355" s="166"/>
      <c r="AZ355" s="166"/>
      <c r="BA355" s="166"/>
      <c r="BB355" s="166"/>
      <c r="BC355" s="166"/>
      <c r="BD355" s="166"/>
      <c r="BE355" s="166"/>
      <c r="BF355" s="166"/>
      <c r="BG355" s="166"/>
    </row>
    <row r="356" customHeight="1" spans="30:59">
      <c r="AD356" s="166"/>
      <c r="AE356" s="166"/>
      <c r="AF356" s="166"/>
      <c r="AG356" s="166"/>
      <c r="AH356" s="166"/>
      <c r="AI356" s="166"/>
      <c r="AJ356" s="166"/>
      <c r="AK356" s="166"/>
      <c r="AL356" s="166"/>
      <c r="AM356" s="166"/>
      <c r="AN356" s="166"/>
      <c r="AO356" s="166"/>
      <c r="AP356" s="166"/>
      <c r="AQ356" s="166"/>
      <c r="AR356" s="166"/>
      <c r="AS356" s="166"/>
      <c r="AT356" s="166"/>
      <c r="AU356" s="166"/>
      <c r="AV356" s="166"/>
      <c r="AW356" s="166"/>
      <c r="AX356" s="166"/>
      <c r="AY356" s="166"/>
      <c r="AZ356" s="166"/>
      <c r="BA356" s="166"/>
      <c r="BB356" s="166"/>
      <c r="BC356" s="166"/>
      <c r="BD356" s="166"/>
      <c r="BE356" s="166"/>
      <c r="BF356" s="166"/>
      <c r="BG356" s="166"/>
    </row>
    <row r="357" customHeight="1" spans="30:59">
      <c r="AD357" s="166"/>
      <c r="AE357" s="166"/>
      <c r="AF357" s="166"/>
      <c r="AG357" s="166"/>
      <c r="AH357" s="166"/>
      <c r="AI357" s="166"/>
      <c r="AJ357" s="166"/>
      <c r="AK357" s="166"/>
      <c r="AL357" s="166"/>
      <c r="AM357" s="166"/>
      <c r="AN357" s="166"/>
      <c r="AO357" s="166"/>
      <c r="AP357" s="166"/>
      <c r="AQ357" s="166"/>
      <c r="AR357" s="166"/>
      <c r="AS357" s="166"/>
      <c r="AT357" s="166"/>
      <c r="AU357" s="166"/>
      <c r="AV357" s="166"/>
      <c r="AW357" s="166"/>
      <c r="AX357" s="166"/>
      <c r="AY357" s="166"/>
      <c r="AZ357" s="166"/>
      <c r="BA357" s="166"/>
      <c r="BB357" s="166"/>
      <c r="BC357" s="166"/>
      <c r="BD357" s="166"/>
      <c r="BE357" s="166"/>
      <c r="BF357" s="166"/>
      <c r="BG357" s="166"/>
    </row>
    <row r="358" customHeight="1" spans="30:59">
      <c r="AD358" s="166"/>
      <c r="AE358" s="166"/>
      <c r="AF358" s="166"/>
      <c r="AG358" s="166"/>
      <c r="AH358" s="166"/>
      <c r="AI358" s="166"/>
      <c r="AJ358" s="166"/>
      <c r="AK358" s="166"/>
      <c r="AL358" s="166"/>
      <c r="AM358" s="166"/>
      <c r="AN358" s="166"/>
      <c r="AO358" s="166"/>
      <c r="AP358" s="166"/>
      <c r="AQ358" s="166"/>
      <c r="AR358" s="166"/>
      <c r="AS358" s="166"/>
      <c r="AT358" s="166"/>
      <c r="AU358" s="166"/>
      <c r="AV358" s="166"/>
      <c r="AW358" s="166"/>
      <c r="AX358" s="166"/>
      <c r="AY358" s="166"/>
      <c r="AZ358" s="166"/>
      <c r="BA358" s="166"/>
      <c r="BB358" s="166"/>
      <c r="BC358" s="166"/>
      <c r="BD358" s="166"/>
      <c r="BE358" s="166"/>
      <c r="BF358" s="166"/>
      <c r="BG358" s="166"/>
    </row>
    <row r="359" customHeight="1" spans="30:59">
      <c r="AD359" s="166"/>
      <c r="AE359" s="166"/>
      <c r="AF359" s="166"/>
      <c r="AG359" s="166"/>
      <c r="AH359" s="166"/>
      <c r="AI359" s="166"/>
      <c r="AJ359" s="166"/>
      <c r="AK359" s="166"/>
      <c r="AL359" s="166"/>
      <c r="AM359" s="166"/>
      <c r="AN359" s="166"/>
      <c r="AO359" s="166"/>
      <c r="AP359" s="166"/>
      <c r="AQ359" s="166"/>
      <c r="AR359" s="166"/>
      <c r="AS359" s="166"/>
      <c r="AT359" s="166"/>
      <c r="AU359" s="166"/>
      <c r="AV359" s="166"/>
      <c r="AW359" s="166"/>
      <c r="AX359" s="166"/>
      <c r="AY359" s="166"/>
      <c r="AZ359" s="166"/>
      <c r="BA359" s="166"/>
      <c r="BB359" s="166"/>
      <c r="BC359" s="166"/>
      <c r="BD359" s="166"/>
      <c r="BE359" s="166"/>
      <c r="BF359" s="166"/>
      <c r="BG359" s="166"/>
    </row>
    <row r="360" customHeight="1" spans="30:59">
      <c r="AD360" s="166"/>
      <c r="AE360" s="166"/>
      <c r="AF360" s="166"/>
      <c r="AG360" s="166"/>
      <c r="AH360" s="166"/>
      <c r="AI360" s="166"/>
      <c r="AJ360" s="166"/>
      <c r="AK360" s="166"/>
      <c r="AL360" s="166"/>
      <c r="AM360" s="166"/>
      <c r="AN360" s="166"/>
      <c r="AO360" s="166"/>
      <c r="AP360" s="166"/>
      <c r="AQ360" s="166"/>
      <c r="AR360" s="166"/>
      <c r="AS360" s="166"/>
      <c r="AT360" s="166"/>
      <c r="AU360" s="166"/>
      <c r="AV360" s="166"/>
      <c r="AW360" s="166"/>
      <c r="AX360" s="166"/>
      <c r="AY360" s="166"/>
      <c r="AZ360" s="166"/>
      <c r="BA360" s="166"/>
      <c r="BB360" s="166"/>
      <c r="BC360" s="166"/>
      <c r="BD360" s="166"/>
      <c r="BE360" s="166"/>
      <c r="BF360" s="166"/>
      <c r="BG360" s="166"/>
    </row>
    <row r="361" customHeight="1" spans="30:59">
      <c r="AD361" s="166"/>
      <c r="AE361" s="166"/>
      <c r="AF361" s="166"/>
      <c r="AG361" s="166"/>
      <c r="AH361" s="166"/>
      <c r="AI361" s="166"/>
      <c r="AJ361" s="166"/>
      <c r="AK361" s="166"/>
      <c r="AL361" s="166"/>
      <c r="AM361" s="166"/>
      <c r="AN361" s="166"/>
      <c r="AO361" s="166"/>
      <c r="AP361" s="166"/>
      <c r="AQ361" s="166"/>
      <c r="AR361" s="166"/>
      <c r="AS361" s="166"/>
      <c r="AT361" s="166"/>
      <c r="AU361" s="166"/>
      <c r="AV361" s="166"/>
      <c r="AW361" s="166"/>
      <c r="AX361" s="166"/>
      <c r="AY361" s="166"/>
      <c r="AZ361" s="166"/>
      <c r="BA361" s="166"/>
      <c r="BB361" s="166"/>
      <c r="BC361" s="166"/>
      <c r="BD361" s="166"/>
      <c r="BE361" s="166"/>
      <c r="BF361" s="166"/>
      <c r="BG361" s="166"/>
    </row>
    <row r="362" customHeight="1" spans="30:59">
      <c r="AD362" s="166"/>
      <c r="AE362" s="166"/>
      <c r="AF362" s="166"/>
      <c r="AG362" s="166"/>
      <c r="AH362" s="166"/>
      <c r="AI362" s="166"/>
      <c r="AJ362" s="166"/>
      <c r="AK362" s="166"/>
      <c r="AL362" s="166"/>
      <c r="AM362" s="166"/>
      <c r="AN362" s="166"/>
      <c r="AO362" s="166"/>
      <c r="AP362" s="166"/>
      <c r="AQ362" s="166"/>
      <c r="AR362" s="166"/>
      <c r="AS362" s="166"/>
      <c r="AT362" s="166"/>
      <c r="AU362" s="166"/>
      <c r="AV362" s="166"/>
      <c r="AW362" s="166"/>
      <c r="AX362" s="166"/>
      <c r="AY362" s="166"/>
      <c r="AZ362" s="166"/>
      <c r="BA362" s="166"/>
      <c r="BB362" s="166"/>
      <c r="BC362" s="166"/>
      <c r="BD362" s="166"/>
      <c r="BE362" s="166"/>
      <c r="BF362" s="166"/>
      <c r="BG362" s="166"/>
    </row>
    <row r="363" customHeight="1" spans="30:59">
      <c r="AD363" s="166"/>
      <c r="AE363" s="166"/>
      <c r="AF363" s="166"/>
      <c r="AG363" s="166"/>
      <c r="AH363" s="166"/>
      <c r="AI363" s="166"/>
      <c r="AJ363" s="166"/>
      <c r="AK363" s="166"/>
      <c r="AL363" s="166"/>
      <c r="AM363" s="166"/>
      <c r="AN363" s="166"/>
      <c r="AO363" s="166"/>
      <c r="AP363" s="166"/>
      <c r="AQ363" s="166"/>
      <c r="AR363" s="166"/>
      <c r="AS363" s="166"/>
      <c r="AT363" s="166"/>
      <c r="AU363" s="166"/>
      <c r="AV363" s="166"/>
      <c r="AW363" s="166"/>
      <c r="AX363" s="166"/>
      <c r="AY363" s="166"/>
      <c r="AZ363" s="166"/>
      <c r="BA363" s="166"/>
      <c r="BB363" s="166"/>
      <c r="BC363" s="166"/>
      <c r="BD363" s="166"/>
      <c r="BE363" s="166"/>
      <c r="BF363" s="166"/>
      <c r="BG363" s="166"/>
    </row>
    <row r="364" customHeight="1" spans="30:59">
      <c r="AD364" s="166"/>
      <c r="AE364" s="166"/>
      <c r="AF364" s="166"/>
      <c r="AG364" s="166"/>
      <c r="AH364" s="166"/>
      <c r="AI364" s="166"/>
      <c r="AJ364" s="166"/>
      <c r="AK364" s="166"/>
      <c r="AL364" s="166"/>
      <c r="AM364" s="166"/>
      <c r="AN364" s="166"/>
      <c r="AO364" s="166"/>
      <c r="AP364" s="166"/>
      <c r="AQ364" s="166"/>
      <c r="AR364" s="166"/>
      <c r="AS364" s="166"/>
      <c r="AT364" s="166"/>
      <c r="AU364" s="166"/>
      <c r="AV364" s="166"/>
      <c r="AW364" s="166"/>
      <c r="AX364" s="166"/>
      <c r="AY364" s="166"/>
      <c r="AZ364" s="166"/>
      <c r="BA364" s="166"/>
      <c r="BB364" s="166"/>
      <c r="BC364" s="166"/>
      <c r="BD364" s="166"/>
      <c r="BE364" s="166"/>
      <c r="BF364" s="166"/>
      <c r="BG364" s="166"/>
    </row>
    <row r="365" customHeight="1" spans="30:59">
      <c r="AD365" s="166"/>
      <c r="AE365" s="166"/>
      <c r="AF365" s="166"/>
      <c r="AG365" s="166"/>
      <c r="AH365" s="166"/>
      <c r="AI365" s="166"/>
      <c r="AJ365" s="166"/>
      <c r="AK365" s="166"/>
      <c r="AL365" s="166"/>
      <c r="AM365" s="166"/>
      <c r="AN365" s="166"/>
      <c r="AO365" s="166"/>
      <c r="AP365" s="166"/>
      <c r="AQ365" s="166"/>
      <c r="AR365" s="166"/>
      <c r="AS365" s="166"/>
      <c r="AT365" s="166"/>
      <c r="AU365" s="166"/>
      <c r="AV365" s="166"/>
      <c r="AW365" s="166"/>
      <c r="AX365" s="166"/>
      <c r="AY365" s="166"/>
      <c r="AZ365" s="166"/>
      <c r="BA365" s="166"/>
      <c r="BB365" s="166"/>
      <c r="BC365" s="166"/>
      <c r="BD365" s="166"/>
      <c r="BE365" s="166"/>
      <c r="BF365" s="166"/>
      <c r="BG365" s="166"/>
    </row>
    <row r="366" customHeight="1" spans="30:59">
      <c r="AD366" s="166"/>
      <c r="AE366" s="166"/>
      <c r="AF366" s="166"/>
      <c r="AG366" s="166"/>
      <c r="AH366" s="166"/>
      <c r="AI366" s="166"/>
      <c r="AJ366" s="166"/>
      <c r="AK366" s="166"/>
      <c r="AL366" s="166"/>
      <c r="AM366" s="166"/>
      <c r="AN366" s="166"/>
      <c r="AO366" s="166"/>
      <c r="AP366" s="166"/>
      <c r="AQ366" s="166"/>
      <c r="AR366" s="166"/>
      <c r="AS366" s="166"/>
      <c r="AT366" s="166"/>
      <c r="AU366" s="166"/>
      <c r="AV366" s="166"/>
      <c r="AW366" s="166"/>
      <c r="AX366" s="166"/>
      <c r="AY366" s="166"/>
      <c r="AZ366" s="166"/>
      <c r="BA366" s="166"/>
      <c r="BB366" s="166"/>
      <c r="BC366" s="166"/>
      <c r="BD366" s="166"/>
      <c r="BE366" s="166"/>
      <c r="BF366" s="166"/>
      <c r="BG366" s="166"/>
    </row>
    <row r="367" customHeight="1" spans="30:59">
      <c r="AD367" s="166"/>
      <c r="AE367" s="166"/>
      <c r="AF367" s="166"/>
      <c r="AG367" s="166"/>
      <c r="AH367" s="166"/>
      <c r="AI367" s="166"/>
      <c r="AJ367" s="166"/>
      <c r="AK367" s="166"/>
      <c r="AL367" s="166"/>
      <c r="AM367" s="166"/>
      <c r="AN367" s="166"/>
      <c r="AO367" s="166"/>
      <c r="AP367" s="166"/>
      <c r="AQ367" s="166"/>
      <c r="AR367" s="166"/>
      <c r="AS367" s="166"/>
      <c r="AT367" s="166"/>
      <c r="AU367" s="166"/>
      <c r="AV367" s="166"/>
      <c r="AW367" s="166"/>
      <c r="AX367" s="166"/>
      <c r="AY367" s="166"/>
      <c r="AZ367" s="166"/>
      <c r="BA367" s="166"/>
      <c r="BB367" s="166"/>
      <c r="BC367" s="166"/>
      <c r="BD367" s="166"/>
      <c r="BE367" s="166"/>
      <c r="BF367" s="166"/>
      <c r="BG367" s="166"/>
    </row>
    <row r="368" customHeight="1" spans="30:59">
      <c r="AD368" s="166"/>
      <c r="AE368" s="166"/>
      <c r="AF368" s="166"/>
      <c r="AG368" s="166"/>
      <c r="AH368" s="166"/>
      <c r="AI368" s="166"/>
      <c r="AJ368" s="166"/>
      <c r="AK368" s="166"/>
      <c r="AL368" s="166"/>
      <c r="AM368" s="166"/>
      <c r="AN368" s="166"/>
      <c r="AO368" s="166"/>
      <c r="AP368" s="166"/>
      <c r="AQ368" s="166"/>
      <c r="AR368" s="166"/>
      <c r="AS368" s="166"/>
      <c r="AT368" s="166"/>
      <c r="AU368" s="166"/>
      <c r="AV368" s="166"/>
      <c r="AW368" s="166"/>
      <c r="AX368" s="166"/>
      <c r="AY368" s="166"/>
      <c r="AZ368" s="166"/>
      <c r="BA368" s="166"/>
      <c r="BB368" s="166"/>
      <c r="BC368" s="166"/>
      <c r="BD368" s="166"/>
      <c r="BE368" s="166"/>
      <c r="BF368" s="166"/>
      <c r="BG368" s="166"/>
    </row>
    <row r="369" customHeight="1" spans="30:59">
      <c r="AD369" s="166"/>
      <c r="AE369" s="166"/>
      <c r="AF369" s="166"/>
      <c r="AG369" s="166"/>
      <c r="AH369" s="166"/>
      <c r="AI369" s="166"/>
      <c r="AJ369" s="166"/>
      <c r="AK369" s="166"/>
      <c r="AL369" s="166"/>
      <c r="AM369" s="166"/>
      <c r="AN369" s="166"/>
      <c r="AO369" s="166"/>
      <c r="AP369" s="166"/>
      <c r="AQ369" s="166"/>
      <c r="AR369" s="166"/>
      <c r="AS369" s="166"/>
      <c r="AT369" s="166"/>
      <c r="AU369" s="166"/>
      <c r="AV369" s="166"/>
      <c r="AW369" s="166"/>
      <c r="AX369" s="166"/>
      <c r="AY369" s="166"/>
      <c r="AZ369" s="166"/>
      <c r="BA369" s="166"/>
      <c r="BB369" s="166"/>
      <c r="BC369" s="166"/>
      <c r="BD369" s="166"/>
      <c r="BE369" s="166"/>
      <c r="BF369" s="166"/>
      <c r="BG369" s="166"/>
    </row>
    <row r="370" customHeight="1" spans="30:59">
      <c r="AD370" s="166"/>
      <c r="AE370" s="166"/>
      <c r="AF370" s="166"/>
      <c r="AG370" s="166"/>
      <c r="AH370" s="166"/>
      <c r="AI370" s="166"/>
      <c r="AJ370" s="166"/>
      <c r="AK370" s="166"/>
      <c r="AL370" s="166"/>
      <c r="AM370" s="166"/>
      <c r="AN370" s="166"/>
      <c r="AO370" s="166"/>
      <c r="AP370" s="166"/>
      <c r="AQ370" s="166"/>
      <c r="AR370" s="166"/>
      <c r="AS370" s="166"/>
      <c r="AT370" s="166"/>
      <c r="AU370" s="166"/>
      <c r="AV370" s="166"/>
      <c r="AW370" s="166"/>
      <c r="AX370" s="166"/>
      <c r="AY370" s="166"/>
      <c r="AZ370" s="166"/>
      <c r="BA370" s="166"/>
      <c r="BB370" s="166"/>
      <c r="BC370" s="166"/>
      <c r="BD370" s="166"/>
      <c r="BE370" s="166"/>
      <c r="BF370" s="166"/>
      <c r="BG370" s="166"/>
    </row>
    <row r="371" customHeight="1" spans="30:59">
      <c r="AD371" s="166"/>
      <c r="AE371" s="166"/>
      <c r="AF371" s="166"/>
      <c r="AG371" s="166"/>
      <c r="AH371" s="166"/>
      <c r="AI371" s="166"/>
      <c r="AJ371" s="166"/>
      <c r="AK371" s="166"/>
      <c r="AL371" s="166"/>
      <c r="AM371" s="166"/>
      <c r="AN371" s="166"/>
      <c r="AO371" s="166"/>
      <c r="AP371" s="166"/>
      <c r="AQ371" s="166"/>
      <c r="AR371" s="166"/>
      <c r="AS371" s="166"/>
      <c r="AT371" s="166"/>
      <c r="AU371" s="166"/>
      <c r="AV371" s="166"/>
      <c r="AW371" s="166"/>
      <c r="AX371" s="166"/>
      <c r="AY371" s="166"/>
      <c r="AZ371" s="166"/>
      <c r="BA371" s="166"/>
      <c r="BB371" s="166"/>
      <c r="BC371" s="166"/>
      <c r="BD371" s="166"/>
      <c r="BE371" s="166"/>
      <c r="BF371" s="166"/>
      <c r="BG371" s="166"/>
    </row>
    <row r="372" customHeight="1" spans="30:59">
      <c r="AD372" s="166"/>
      <c r="AE372" s="166"/>
      <c r="AF372" s="166"/>
      <c r="AG372" s="166"/>
      <c r="AH372" s="166"/>
      <c r="AI372" s="166"/>
      <c r="AJ372" s="166"/>
      <c r="AK372" s="166"/>
      <c r="AL372" s="166"/>
      <c r="AM372" s="166"/>
      <c r="AN372" s="166"/>
      <c r="AO372" s="166"/>
      <c r="AP372" s="166"/>
      <c r="AQ372" s="166"/>
      <c r="AR372" s="166"/>
      <c r="AS372" s="166"/>
      <c r="AT372" s="166"/>
      <c r="AU372" s="166"/>
      <c r="AV372" s="166"/>
      <c r="AW372" s="166"/>
      <c r="AX372" s="166"/>
      <c r="AY372" s="166"/>
      <c r="AZ372" s="166"/>
      <c r="BA372" s="166"/>
      <c r="BB372" s="166"/>
      <c r="BC372" s="166"/>
      <c r="BD372" s="166"/>
      <c r="BE372" s="166"/>
      <c r="BF372" s="166"/>
      <c r="BG372" s="166"/>
    </row>
    <row r="373" customHeight="1" spans="30:59">
      <c r="AD373" s="166"/>
      <c r="AE373" s="166"/>
      <c r="AF373" s="166"/>
      <c r="AG373" s="166"/>
      <c r="AH373" s="166"/>
      <c r="AI373" s="166"/>
      <c r="AJ373" s="166"/>
      <c r="AK373" s="166"/>
      <c r="AL373" s="166"/>
      <c r="AM373" s="166"/>
      <c r="AN373" s="166"/>
      <c r="AO373" s="166"/>
      <c r="AP373" s="166"/>
      <c r="AQ373" s="166"/>
      <c r="AR373" s="166"/>
      <c r="AS373" s="166"/>
      <c r="AT373" s="166"/>
      <c r="AU373" s="166"/>
      <c r="AV373" s="166"/>
      <c r="AW373" s="166"/>
      <c r="AX373" s="166"/>
      <c r="AY373" s="166"/>
      <c r="AZ373" s="166"/>
      <c r="BA373" s="166"/>
      <c r="BB373" s="166"/>
      <c r="BC373" s="166"/>
      <c r="BD373" s="166"/>
      <c r="BE373" s="166"/>
      <c r="BF373" s="166"/>
      <c r="BG373" s="166"/>
    </row>
    <row r="374" customHeight="1" spans="30:59">
      <c r="AD374" s="166"/>
      <c r="AE374" s="166"/>
      <c r="AF374" s="166"/>
      <c r="AG374" s="166"/>
      <c r="AH374" s="166"/>
      <c r="AI374" s="166"/>
      <c r="AJ374" s="166"/>
      <c r="AK374" s="166"/>
      <c r="AL374" s="166"/>
      <c r="AM374" s="166"/>
      <c r="AN374" s="166"/>
      <c r="AO374" s="166"/>
      <c r="AP374" s="166"/>
      <c r="AQ374" s="166"/>
      <c r="AR374" s="166"/>
      <c r="AS374" s="166"/>
      <c r="AT374" s="166"/>
      <c r="AU374" s="166"/>
      <c r="AV374" s="166"/>
      <c r="AW374" s="166"/>
      <c r="AX374" s="166"/>
      <c r="AY374" s="166"/>
      <c r="AZ374" s="166"/>
      <c r="BA374" s="166"/>
      <c r="BB374" s="166"/>
      <c r="BC374" s="166"/>
      <c r="BD374" s="166"/>
      <c r="BE374" s="166"/>
      <c r="BF374" s="166"/>
      <c r="BG374" s="166"/>
    </row>
    <row r="375" customHeight="1" spans="30:59">
      <c r="AD375" s="166"/>
      <c r="AE375" s="166"/>
      <c r="AF375" s="166"/>
      <c r="AG375" s="166"/>
      <c r="AH375" s="166"/>
      <c r="AI375" s="166"/>
      <c r="AJ375" s="166"/>
      <c r="AK375" s="166"/>
      <c r="AL375" s="166"/>
      <c r="AM375" s="166"/>
      <c r="AN375" s="166"/>
      <c r="AO375" s="166"/>
      <c r="AP375" s="166"/>
      <c r="AQ375" s="166"/>
      <c r="AR375" s="166"/>
      <c r="AS375" s="166"/>
      <c r="AT375" s="166"/>
      <c r="AU375" s="166"/>
      <c r="AV375" s="166"/>
      <c r="AW375" s="166"/>
      <c r="AX375" s="166"/>
      <c r="AY375" s="166"/>
      <c r="AZ375" s="166"/>
      <c r="BA375" s="166"/>
      <c r="BB375" s="166"/>
      <c r="BC375" s="166"/>
      <c r="BD375" s="166"/>
      <c r="BE375" s="166"/>
      <c r="BF375" s="166"/>
      <c r="BG375" s="166"/>
    </row>
    <row r="376" customHeight="1" spans="30:59">
      <c r="AD376" s="166"/>
      <c r="AE376" s="166"/>
      <c r="AF376" s="166"/>
      <c r="AG376" s="166"/>
      <c r="AH376" s="166"/>
      <c r="AI376" s="166"/>
      <c r="AJ376" s="166"/>
      <c r="AK376" s="166"/>
      <c r="AL376" s="166"/>
      <c r="AM376" s="166"/>
      <c r="AN376" s="166"/>
      <c r="AO376" s="166"/>
      <c r="AP376" s="166"/>
      <c r="AQ376" s="166"/>
      <c r="AR376" s="166"/>
      <c r="AS376" s="166"/>
      <c r="AT376" s="166"/>
      <c r="AU376" s="166"/>
      <c r="AV376" s="166"/>
      <c r="AW376" s="166"/>
      <c r="AX376" s="166"/>
      <c r="AY376" s="166"/>
      <c r="AZ376" s="166"/>
      <c r="BA376" s="166"/>
      <c r="BB376" s="166"/>
      <c r="BC376" s="166"/>
      <c r="BD376" s="166"/>
      <c r="BE376" s="166"/>
      <c r="BF376" s="166"/>
      <c r="BG376" s="166"/>
    </row>
    <row r="377" customHeight="1" spans="30:59">
      <c r="AD377" s="166"/>
      <c r="AE377" s="166"/>
      <c r="AF377" s="166"/>
      <c r="AG377" s="166"/>
      <c r="AH377" s="166"/>
      <c r="AI377" s="166"/>
      <c r="AJ377" s="166"/>
      <c r="AK377" s="166"/>
      <c r="AL377" s="166"/>
      <c r="AM377" s="166"/>
      <c r="AN377" s="166"/>
      <c r="AO377" s="166"/>
      <c r="AP377" s="166"/>
      <c r="AQ377" s="166"/>
      <c r="AR377" s="166"/>
      <c r="AS377" s="166"/>
      <c r="AT377" s="166"/>
      <c r="AU377" s="166"/>
      <c r="AV377" s="166"/>
      <c r="AW377" s="166"/>
      <c r="AX377" s="166"/>
      <c r="AY377" s="166"/>
      <c r="AZ377" s="166"/>
      <c r="BA377" s="166"/>
      <c r="BB377" s="166"/>
      <c r="BC377" s="166"/>
      <c r="BD377" s="166"/>
      <c r="BE377" s="166"/>
      <c r="BF377" s="166"/>
      <c r="BG377" s="166"/>
    </row>
    <row r="378" customHeight="1" spans="30:59">
      <c r="AD378" s="166"/>
      <c r="AE378" s="166"/>
      <c r="AF378" s="166"/>
      <c r="AG378" s="166"/>
      <c r="AH378" s="166"/>
      <c r="AI378" s="166"/>
      <c r="AJ378" s="166"/>
      <c r="AK378" s="166"/>
      <c r="AL378" s="166"/>
      <c r="AM378" s="166"/>
      <c r="AN378" s="166"/>
      <c r="AO378" s="166"/>
      <c r="AP378" s="166"/>
      <c r="AQ378" s="166"/>
      <c r="AR378" s="166"/>
      <c r="AS378" s="166"/>
      <c r="AT378" s="166"/>
      <c r="AU378" s="166"/>
      <c r="AV378" s="166"/>
      <c r="AW378" s="166"/>
      <c r="AX378" s="166"/>
      <c r="AY378" s="166"/>
      <c r="AZ378" s="166"/>
      <c r="BA378" s="166"/>
      <c r="BB378" s="166"/>
      <c r="BC378" s="166"/>
      <c r="BD378" s="166"/>
      <c r="BE378" s="166"/>
      <c r="BF378" s="166"/>
      <c r="BG378" s="166"/>
    </row>
    <row r="379" customHeight="1" spans="30:59">
      <c r="AD379" s="166"/>
      <c r="AE379" s="166"/>
      <c r="AF379" s="166"/>
      <c r="AG379" s="166"/>
      <c r="AH379" s="166"/>
      <c r="AI379" s="166"/>
      <c r="AJ379" s="166"/>
      <c r="AK379" s="166"/>
      <c r="AL379" s="166"/>
      <c r="AM379" s="166"/>
      <c r="AN379" s="166"/>
      <c r="AO379" s="166"/>
      <c r="AP379" s="166"/>
      <c r="AQ379" s="166"/>
      <c r="AR379" s="166"/>
      <c r="AS379" s="166"/>
      <c r="AT379" s="166"/>
      <c r="AU379" s="166"/>
      <c r="AV379" s="166"/>
      <c r="AW379" s="166"/>
      <c r="AX379" s="166"/>
      <c r="AY379" s="166"/>
      <c r="AZ379" s="166"/>
      <c r="BA379" s="166"/>
      <c r="BB379" s="166"/>
      <c r="BC379" s="166"/>
      <c r="BD379" s="166"/>
      <c r="BE379" s="166"/>
      <c r="BF379" s="166"/>
      <c r="BG379" s="166"/>
    </row>
    <row r="380" customHeight="1" spans="30:59">
      <c r="AD380" s="166"/>
      <c r="AE380" s="166"/>
      <c r="AF380" s="166"/>
      <c r="AG380" s="166"/>
      <c r="AH380" s="166"/>
      <c r="AI380" s="166"/>
      <c r="AJ380" s="166"/>
      <c r="AK380" s="166"/>
      <c r="AL380" s="166"/>
      <c r="AM380" s="166"/>
      <c r="AN380" s="166"/>
      <c r="AO380" s="166"/>
      <c r="AP380" s="166"/>
      <c r="AQ380" s="166"/>
      <c r="AR380" s="166"/>
      <c r="AS380" s="166"/>
      <c r="AT380" s="166"/>
      <c r="AU380" s="166"/>
      <c r="AV380" s="166"/>
      <c r="AW380" s="166"/>
      <c r="AX380" s="166"/>
      <c r="AY380" s="166"/>
      <c r="AZ380" s="166"/>
      <c r="BA380" s="166"/>
      <c r="BB380" s="166"/>
      <c r="BC380" s="166"/>
      <c r="BD380" s="166"/>
      <c r="BE380" s="166"/>
      <c r="BF380" s="166"/>
      <c r="BG380" s="166"/>
    </row>
    <row r="381" customHeight="1" spans="30:59">
      <c r="AD381" s="166"/>
      <c r="AE381" s="166"/>
      <c r="AF381" s="166"/>
      <c r="AG381" s="166"/>
      <c r="AH381" s="166"/>
      <c r="AI381" s="166"/>
      <c r="AJ381" s="166"/>
      <c r="AK381" s="166"/>
      <c r="AL381" s="166"/>
      <c r="AM381" s="166"/>
      <c r="AN381" s="166"/>
      <c r="AO381" s="166"/>
      <c r="AP381" s="166"/>
      <c r="AQ381" s="166"/>
      <c r="AR381" s="166"/>
      <c r="AS381" s="166"/>
      <c r="AT381" s="166"/>
      <c r="AU381" s="166"/>
      <c r="AV381" s="166"/>
      <c r="AW381" s="166"/>
      <c r="AX381" s="166"/>
      <c r="AY381" s="166"/>
      <c r="AZ381" s="166"/>
      <c r="BA381" s="166"/>
      <c r="BB381" s="166"/>
      <c r="BC381" s="166"/>
      <c r="BD381" s="166"/>
      <c r="BE381" s="166"/>
      <c r="BF381" s="166"/>
      <c r="BG381" s="166"/>
    </row>
    <row r="382" customHeight="1" spans="30:59">
      <c r="AD382" s="166"/>
      <c r="AE382" s="166"/>
      <c r="AF382" s="166"/>
      <c r="AG382" s="166"/>
      <c r="AH382" s="166"/>
      <c r="AI382" s="166"/>
      <c r="AJ382" s="166"/>
      <c r="AK382" s="166"/>
      <c r="AL382" s="166"/>
      <c r="AM382" s="166"/>
      <c r="AN382" s="166"/>
      <c r="AO382" s="166"/>
      <c r="AP382" s="166"/>
      <c r="AQ382" s="166"/>
      <c r="AR382" s="166"/>
      <c r="AS382" s="166"/>
      <c r="AT382" s="166"/>
      <c r="AU382" s="166"/>
      <c r="AV382" s="166"/>
      <c r="AW382" s="166"/>
      <c r="AX382" s="166"/>
      <c r="AY382" s="166"/>
      <c r="AZ382" s="166"/>
      <c r="BA382" s="166"/>
      <c r="BB382" s="166"/>
      <c r="BC382" s="166"/>
      <c r="BD382" s="166"/>
      <c r="BE382" s="166"/>
      <c r="BF382" s="166"/>
      <c r="BG382" s="166"/>
    </row>
    <row r="383" customHeight="1" spans="30:59">
      <c r="AD383" s="166"/>
      <c r="AE383" s="166"/>
      <c r="AF383" s="166"/>
      <c r="AG383" s="166"/>
      <c r="AH383" s="166"/>
      <c r="AI383" s="166"/>
      <c r="AJ383" s="166"/>
      <c r="AK383" s="166"/>
      <c r="AL383" s="166"/>
      <c r="AM383" s="166"/>
      <c r="AN383" s="166"/>
      <c r="AO383" s="166"/>
      <c r="AP383" s="166"/>
      <c r="AQ383" s="166"/>
      <c r="AR383" s="166"/>
      <c r="AS383" s="166"/>
      <c r="AT383" s="166"/>
      <c r="AU383" s="166"/>
      <c r="AV383" s="166"/>
      <c r="AW383" s="166"/>
      <c r="AX383" s="166"/>
      <c r="AY383" s="166"/>
      <c r="AZ383" s="166"/>
      <c r="BA383" s="166"/>
      <c r="BB383" s="166"/>
      <c r="BC383" s="166"/>
      <c r="BD383" s="166"/>
      <c r="BE383" s="166"/>
      <c r="BF383" s="166"/>
      <c r="BG383" s="166"/>
    </row>
    <row r="384" customHeight="1" spans="30:59">
      <c r="AD384" s="166"/>
      <c r="AE384" s="166"/>
      <c r="AF384" s="166"/>
      <c r="AG384" s="166"/>
      <c r="AH384" s="166"/>
      <c r="AI384" s="166"/>
      <c r="AJ384" s="166"/>
      <c r="AK384" s="166"/>
      <c r="AL384" s="166"/>
      <c r="AM384" s="166"/>
      <c r="AN384" s="166"/>
      <c r="AO384" s="166"/>
      <c r="AP384" s="166"/>
      <c r="AQ384" s="166"/>
      <c r="AR384" s="166"/>
      <c r="AS384" s="166"/>
      <c r="AT384" s="166"/>
      <c r="AU384" s="166"/>
      <c r="AV384" s="166"/>
      <c r="AW384" s="166"/>
      <c r="AX384" s="166"/>
      <c r="AY384" s="166"/>
      <c r="AZ384" s="166"/>
      <c r="BA384" s="166"/>
      <c r="BB384" s="166"/>
      <c r="BC384" s="166"/>
      <c r="BD384" s="166"/>
      <c r="BE384" s="166"/>
      <c r="BF384" s="166"/>
      <c r="BG384" s="166"/>
    </row>
    <row r="385" customHeight="1" spans="30:59">
      <c r="AD385" s="166"/>
      <c r="AE385" s="166"/>
      <c r="AF385" s="166"/>
      <c r="AG385" s="166"/>
      <c r="AH385" s="166"/>
      <c r="AI385" s="166"/>
      <c r="AJ385" s="166"/>
      <c r="AK385" s="166"/>
      <c r="AL385" s="166"/>
      <c r="AM385" s="166"/>
      <c r="AN385" s="166"/>
      <c r="AO385" s="166"/>
      <c r="AP385" s="166"/>
      <c r="AQ385" s="166"/>
      <c r="AR385" s="166"/>
      <c r="AS385" s="166"/>
      <c r="AT385" s="166"/>
      <c r="AU385" s="166"/>
      <c r="AV385" s="166"/>
      <c r="AW385" s="166"/>
      <c r="AX385" s="166"/>
      <c r="AY385" s="166"/>
      <c r="AZ385" s="166"/>
      <c r="BA385" s="166"/>
      <c r="BB385" s="166"/>
      <c r="BC385" s="166"/>
      <c r="BD385" s="166"/>
      <c r="BE385" s="166"/>
      <c r="BF385" s="166"/>
      <c r="BG385" s="166"/>
    </row>
    <row r="386" customHeight="1" spans="30:59">
      <c r="AD386" s="166"/>
      <c r="AE386" s="166"/>
      <c r="AF386" s="166"/>
      <c r="AG386" s="166"/>
      <c r="AH386" s="166"/>
      <c r="AI386" s="166"/>
      <c r="AJ386" s="166"/>
      <c r="AK386" s="166"/>
      <c r="AL386" s="166"/>
      <c r="AM386" s="166"/>
      <c r="AN386" s="166"/>
      <c r="AO386" s="166"/>
      <c r="AP386" s="166"/>
      <c r="AQ386" s="166"/>
      <c r="AR386" s="166"/>
      <c r="AS386" s="166"/>
      <c r="AT386" s="166"/>
      <c r="AU386" s="166"/>
      <c r="AV386" s="166"/>
      <c r="AW386" s="166"/>
      <c r="AX386" s="166"/>
      <c r="AY386" s="166"/>
      <c r="AZ386" s="166"/>
      <c r="BA386" s="166"/>
      <c r="BB386" s="166"/>
      <c r="BC386" s="166"/>
      <c r="BD386" s="166"/>
      <c r="BE386" s="166"/>
      <c r="BF386" s="166"/>
      <c r="BG386" s="166"/>
    </row>
    <row r="387" customHeight="1" spans="30:59">
      <c r="AD387" s="166"/>
      <c r="AE387" s="166"/>
      <c r="AF387" s="166"/>
      <c r="AG387" s="166"/>
      <c r="AH387" s="166"/>
      <c r="AI387" s="166"/>
      <c r="AJ387" s="166"/>
      <c r="AK387" s="166"/>
      <c r="AL387" s="166"/>
      <c r="AM387" s="166"/>
      <c r="AN387" s="166"/>
      <c r="AO387" s="166"/>
      <c r="AP387" s="166"/>
      <c r="AQ387" s="166"/>
      <c r="AR387" s="166"/>
      <c r="AS387" s="166"/>
      <c r="AT387" s="166"/>
      <c r="AU387" s="166"/>
      <c r="AV387" s="166"/>
      <c r="AW387" s="166"/>
      <c r="AX387" s="166"/>
      <c r="AY387" s="166"/>
      <c r="AZ387" s="166"/>
      <c r="BA387" s="166"/>
      <c r="BB387" s="166"/>
      <c r="BC387" s="166"/>
      <c r="BD387" s="166"/>
      <c r="BE387" s="166"/>
      <c r="BF387" s="166"/>
      <c r="BG387" s="166"/>
    </row>
    <row r="388" customHeight="1" spans="30:59">
      <c r="AD388" s="166"/>
      <c r="AE388" s="166"/>
      <c r="AF388" s="166"/>
      <c r="AG388" s="166"/>
      <c r="AH388" s="166"/>
      <c r="AI388" s="166"/>
      <c r="AJ388" s="166"/>
      <c r="AK388" s="166"/>
      <c r="AL388" s="166"/>
      <c r="AM388" s="166"/>
      <c r="AN388" s="166"/>
      <c r="AO388" s="166"/>
      <c r="AP388" s="166"/>
      <c r="AQ388" s="166"/>
      <c r="AR388" s="166"/>
      <c r="AS388" s="166"/>
      <c r="AT388" s="166"/>
      <c r="AU388" s="166"/>
      <c r="AV388" s="166"/>
      <c r="AW388" s="166"/>
      <c r="AX388" s="166"/>
      <c r="AY388" s="166"/>
      <c r="AZ388" s="166"/>
      <c r="BA388" s="166"/>
      <c r="BB388" s="166"/>
      <c r="BC388" s="166"/>
      <c r="BD388" s="166"/>
      <c r="BE388" s="166"/>
      <c r="BF388" s="166"/>
      <c r="BG388" s="166"/>
    </row>
    <row r="389" customHeight="1" spans="30:59">
      <c r="AD389" s="166"/>
      <c r="AE389" s="166"/>
      <c r="AF389" s="166"/>
      <c r="AG389" s="166"/>
      <c r="AH389" s="166"/>
      <c r="AI389" s="166"/>
      <c r="AJ389" s="166"/>
      <c r="AK389" s="166"/>
      <c r="AL389" s="166"/>
      <c r="AM389" s="166"/>
      <c r="AN389" s="166"/>
      <c r="AO389" s="166"/>
      <c r="AP389" s="166"/>
      <c r="AQ389" s="166"/>
      <c r="AR389" s="166"/>
      <c r="AS389" s="166"/>
      <c r="AT389" s="166"/>
      <c r="AU389" s="166"/>
      <c r="AV389" s="166"/>
      <c r="AW389" s="166"/>
      <c r="AX389" s="166"/>
      <c r="AY389" s="166"/>
      <c r="AZ389" s="166"/>
      <c r="BA389" s="166"/>
      <c r="BB389" s="166"/>
      <c r="BC389" s="166"/>
      <c r="BD389" s="166"/>
      <c r="BE389" s="166"/>
      <c r="BF389" s="166"/>
      <c r="BG389" s="166"/>
    </row>
    <row r="390" customHeight="1" spans="30:59">
      <c r="AD390" s="166"/>
      <c r="AE390" s="166"/>
      <c r="AF390" s="166"/>
      <c r="AG390" s="166"/>
      <c r="AH390" s="166"/>
      <c r="AI390" s="166"/>
      <c r="AJ390" s="166"/>
      <c r="AK390" s="166"/>
      <c r="AL390" s="166"/>
      <c r="AM390" s="166"/>
      <c r="AN390" s="166"/>
      <c r="AO390" s="166"/>
      <c r="AP390" s="166"/>
      <c r="AQ390" s="166"/>
      <c r="AR390" s="166"/>
      <c r="AS390" s="166"/>
      <c r="AT390" s="166"/>
      <c r="AU390" s="166"/>
      <c r="AV390" s="166"/>
      <c r="AW390" s="166"/>
      <c r="AX390" s="166"/>
      <c r="AY390" s="166"/>
      <c r="AZ390" s="166"/>
      <c r="BA390" s="166"/>
      <c r="BB390" s="166"/>
      <c r="BC390" s="166"/>
      <c r="BD390" s="166"/>
      <c r="BE390" s="166"/>
      <c r="BF390" s="166"/>
      <c r="BG390" s="166"/>
    </row>
    <row r="391" customHeight="1" spans="30:59">
      <c r="AD391" s="166"/>
      <c r="AE391" s="166"/>
      <c r="AF391" s="166"/>
      <c r="AG391" s="166"/>
      <c r="AH391" s="166"/>
      <c r="AI391" s="166"/>
      <c r="AJ391" s="166"/>
      <c r="AK391" s="166"/>
      <c r="AL391" s="166"/>
      <c r="AM391" s="166"/>
      <c r="AN391" s="166"/>
      <c r="AO391" s="166"/>
      <c r="AP391" s="166"/>
      <c r="AQ391" s="166"/>
      <c r="AR391" s="166"/>
      <c r="AS391" s="166"/>
      <c r="AT391" s="166"/>
      <c r="AU391" s="166"/>
      <c r="AV391" s="166"/>
      <c r="AW391" s="166"/>
      <c r="AX391" s="166"/>
      <c r="AY391" s="166"/>
      <c r="AZ391" s="166"/>
      <c r="BA391" s="166"/>
      <c r="BB391" s="166"/>
      <c r="BC391" s="166"/>
      <c r="BD391" s="166"/>
      <c r="BE391" s="166"/>
      <c r="BF391" s="166"/>
      <c r="BG391" s="166"/>
    </row>
    <row r="392" customHeight="1" spans="30:59">
      <c r="AD392" s="166"/>
      <c r="AE392" s="166"/>
      <c r="AF392" s="166"/>
      <c r="AG392" s="166"/>
      <c r="AH392" s="166"/>
      <c r="AI392" s="166"/>
      <c r="AJ392" s="166"/>
      <c r="AK392" s="166"/>
      <c r="AL392" s="166"/>
      <c r="AM392" s="166"/>
      <c r="AN392" s="166"/>
      <c r="AO392" s="166"/>
      <c r="AP392" s="166"/>
      <c r="AQ392" s="166"/>
      <c r="AR392" s="166"/>
      <c r="AS392" s="166"/>
      <c r="AT392" s="166"/>
      <c r="AU392" s="166"/>
      <c r="AV392" s="166"/>
      <c r="AW392" s="166"/>
      <c r="AX392" s="166"/>
      <c r="AY392" s="166"/>
      <c r="AZ392" s="166"/>
      <c r="BA392" s="166"/>
      <c r="BB392" s="166"/>
      <c r="BC392" s="166"/>
      <c r="BD392" s="166"/>
      <c r="BE392" s="166"/>
      <c r="BF392" s="166"/>
      <c r="BG392" s="166"/>
    </row>
    <row r="393" customHeight="1" spans="30:59">
      <c r="AD393" s="166"/>
      <c r="AE393" s="166"/>
      <c r="AF393" s="166"/>
      <c r="AG393" s="166"/>
      <c r="AH393" s="166"/>
      <c r="AI393" s="166"/>
      <c r="AJ393" s="166"/>
      <c r="AK393" s="166"/>
      <c r="AL393" s="166"/>
      <c r="AM393" s="166"/>
      <c r="AN393" s="166"/>
      <c r="AO393" s="166"/>
      <c r="AP393" s="166"/>
      <c r="AQ393" s="166"/>
      <c r="AR393" s="166"/>
      <c r="AS393" s="166"/>
      <c r="AT393" s="166"/>
      <c r="AU393" s="166"/>
      <c r="AV393" s="166"/>
      <c r="AW393" s="166"/>
      <c r="AX393" s="166"/>
      <c r="AY393" s="166"/>
      <c r="AZ393" s="166"/>
      <c r="BA393" s="166"/>
      <c r="BB393" s="166"/>
      <c r="BC393" s="166"/>
      <c r="BD393" s="166"/>
      <c r="BE393" s="166"/>
      <c r="BF393" s="166"/>
      <c r="BG393" s="166"/>
    </row>
    <row r="394" customHeight="1" spans="30:59">
      <c r="AD394" s="166"/>
      <c r="AE394" s="166"/>
      <c r="AF394" s="166"/>
      <c r="AG394" s="166"/>
      <c r="AH394" s="166"/>
      <c r="AI394" s="166"/>
      <c r="AJ394" s="166"/>
      <c r="AK394" s="166"/>
      <c r="AL394" s="166"/>
      <c r="AM394" s="166"/>
      <c r="AN394" s="166"/>
      <c r="AO394" s="166"/>
      <c r="AP394" s="166"/>
      <c r="AQ394" s="166"/>
      <c r="AR394" s="166"/>
      <c r="AS394" s="166"/>
      <c r="AT394" s="166"/>
      <c r="AU394" s="166"/>
      <c r="AV394" s="166"/>
      <c r="AW394" s="166"/>
      <c r="AX394" s="166"/>
      <c r="AY394" s="166"/>
      <c r="AZ394" s="166"/>
      <c r="BA394" s="166"/>
      <c r="BB394" s="166"/>
      <c r="BC394" s="166"/>
      <c r="BD394" s="166"/>
      <c r="BE394" s="166"/>
      <c r="BF394" s="166"/>
      <c r="BG394" s="166"/>
    </row>
    <row r="395" customHeight="1" spans="30:59">
      <c r="AD395" s="166"/>
      <c r="AE395" s="166"/>
      <c r="AF395" s="166"/>
      <c r="AG395" s="166"/>
      <c r="AH395" s="166"/>
      <c r="AI395" s="166"/>
      <c r="AJ395" s="166"/>
      <c r="AK395" s="166"/>
      <c r="AL395" s="166"/>
      <c r="AM395" s="166"/>
      <c r="AN395" s="166"/>
      <c r="AO395" s="166"/>
      <c r="AP395" s="166"/>
      <c r="AQ395" s="166"/>
      <c r="AR395" s="166"/>
      <c r="AS395" s="166"/>
      <c r="AT395" s="166"/>
      <c r="AU395" s="166"/>
      <c r="AV395" s="166"/>
      <c r="AW395" s="166"/>
      <c r="AX395" s="166"/>
      <c r="AY395" s="166"/>
      <c r="AZ395" s="166"/>
      <c r="BA395" s="166"/>
      <c r="BB395" s="166"/>
      <c r="BC395" s="166"/>
      <c r="BD395" s="166"/>
      <c r="BE395" s="166"/>
      <c r="BF395" s="166"/>
      <c r="BG395" s="166"/>
    </row>
    <row r="396" customHeight="1" spans="30:59">
      <c r="AD396" s="166"/>
      <c r="AE396" s="166"/>
      <c r="AF396" s="166"/>
      <c r="AG396" s="166"/>
      <c r="AH396" s="166"/>
      <c r="AI396" s="166"/>
      <c r="AJ396" s="166"/>
      <c r="AK396" s="166"/>
      <c r="AL396" s="166"/>
      <c r="AM396" s="166"/>
      <c r="AN396" s="166"/>
      <c r="AO396" s="166"/>
      <c r="AP396" s="166"/>
      <c r="AQ396" s="166"/>
      <c r="AR396" s="166"/>
      <c r="AS396" s="166"/>
      <c r="AT396" s="166"/>
      <c r="AU396" s="166"/>
      <c r="AV396" s="166"/>
      <c r="AW396" s="166"/>
      <c r="AX396" s="166"/>
      <c r="AY396" s="166"/>
      <c r="AZ396" s="166"/>
      <c r="BA396" s="166"/>
      <c r="BB396" s="166"/>
      <c r="BC396" s="166"/>
      <c r="BD396" s="166"/>
      <c r="BE396" s="166"/>
      <c r="BF396" s="166"/>
      <c r="BG396" s="166"/>
    </row>
    <row r="397" customHeight="1" spans="30:59">
      <c r="AD397" s="166"/>
      <c r="AE397" s="166"/>
      <c r="AF397" s="166"/>
      <c r="AG397" s="166"/>
      <c r="AH397" s="166"/>
      <c r="AI397" s="166"/>
      <c r="AJ397" s="166"/>
      <c r="AK397" s="166"/>
      <c r="AL397" s="166"/>
      <c r="AM397" s="166"/>
      <c r="AN397" s="166"/>
      <c r="AO397" s="166"/>
      <c r="AP397" s="166"/>
      <c r="AQ397" s="166"/>
      <c r="AR397" s="166"/>
      <c r="AS397" s="166"/>
      <c r="AT397" s="166"/>
      <c r="AU397" s="166"/>
      <c r="AV397" s="166"/>
      <c r="AW397" s="166"/>
      <c r="AX397" s="166"/>
      <c r="AY397" s="166"/>
      <c r="AZ397" s="166"/>
      <c r="BA397" s="166"/>
      <c r="BB397" s="166"/>
      <c r="BC397" s="166"/>
      <c r="BD397" s="166"/>
      <c r="BE397" s="166"/>
      <c r="BF397" s="166"/>
      <c r="BG397" s="166"/>
    </row>
    <row r="398" customHeight="1" spans="30:59">
      <c r="AD398" s="166"/>
      <c r="AE398" s="166"/>
      <c r="AF398" s="166"/>
      <c r="AG398" s="166"/>
      <c r="AH398" s="166"/>
      <c r="AI398" s="166"/>
      <c r="AJ398" s="166"/>
      <c r="AK398" s="166"/>
      <c r="AL398" s="166"/>
      <c r="AM398" s="166"/>
      <c r="AN398" s="166"/>
      <c r="AO398" s="166"/>
      <c r="AP398" s="166"/>
      <c r="AQ398" s="166"/>
      <c r="AR398" s="166"/>
      <c r="AS398" s="166"/>
      <c r="AT398" s="166"/>
      <c r="AU398" s="166"/>
      <c r="AV398" s="166"/>
      <c r="AW398" s="166"/>
      <c r="AX398" s="166"/>
      <c r="AY398" s="166"/>
      <c r="AZ398" s="166"/>
      <c r="BA398" s="166"/>
      <c r="BB398" s="166"/>
      <c r="BC398" s="166"/>
      <c r="BD398" s="166"/>
      <c r="BE398" s="166"/>
      <c r="BF398" s="166"/>
      <c r="BG398" s="166"/>
    </row>
    <row r="399" customHeight="1" spans="30:59">
      <c r="AD399" s="166"/>
      <c r="AE399" s="166"/>
      <c r="AF399" s="166"/>
      <c r="AG399" s="166"/>
      <c r="AH399" s="166"/>
      <c r="AI399" s="166"/>
      <c r="AJ399" s="166"/>
      <c r="AK399" s="166"/>
      <c r="AL399" s="166"/>
      <c r="AM399" s="166"/>
      <c r="AN399" s="166"/>
      <c r="AO399" s="166"/>
      <c r="AP399" s="166"/>
      <c r="AQ399" s="166"/>
      <c r="AR399" s="166"/>
      <c r="AS399" s="166"/>
      <c r="AT399" s="166"/>
      <c r="AU399" s="166"/>
      <c r="AV399" s="166"/>
      <c r="AW399" s="166"/>
      <c r="AX399" s="166"/>
      <c r="AY399" s="166"/>
      <c r="AZ399" s="166"/>
      <c r="BA399" s="166"/>
      <c r="BB399" s="166"/>
      <c r="BC399" s="166"/>
      <c r="BD399" s="166"/>
      <c r="BE399" s="166"/>
      <c r="BF399" s="166"/>
      <c r="BG399" s="166"/>
    </row>
    <row r="400" customHeight="1" spans="30:59">
      <c r="AD400" s="166"/>
      <c r="AE400" s="166"/>
      <c r="AF400" s="166"/>
      <c r="AG400" s="166"/>
      <c r="AH400" s="166"/>
      <c r="AI400" s="166"/>
      <c r="AJ400" s="166"/>
      <c r="AK400" s="166"/>
      <c r="AL400" s="166"/>
      <c r="AM400" s="166"/>
      <c r="AN400" s="166"/>
      <c r="AO400" s="166"/>
      <c r="AP400" s="166"/>
      <c r="AQ400" s="166"/>
      <c r="AR400" s="166"/>
      <c r="AS400" s="166"/>
      <c r="AT400" s="166"/>
      <c r="AU400" s="166"/>
      <c r="AV400" s="166"/>
      <c r="AW400" s="166"/>
      <c r="AX400" s="166"/>
      <c r="AY400" s="166"/>
      <c r="AZ400" s="166"/>
      <c r="BA400" s="166"/>
      <c r="BB400" s="166"/>
      <c r="BC400" s="166"/>
      <c r="BD400" s="166"/>
      <c r="BE400" s="166"/>
      <c r="BF400" s="166"/>
      <c r="BG400" s="166"/>
    </row>
    <row r="401" customHeight="1" spans="30:59">
      <c r="AD401" s="166"/>
      <c r="AE401" s="166"/>
      <c r="AF401" s="166"/>
      <c r="AG401" s="166"/>
      <c r="AH401" s="166"/>
      <c r="AI401" s="166"/>
      <c r="AJ401" s="166"/>
      <c r="AK401" s="166"/>
      <c r="AL401" s="166"/>
      <c r="AM401" s="166"/>
      <c r="AN401" s="166"/>
      <c r="AO401" s="166"/>
      <c r="AP401" s="166"/>
      <c r="AQ401" s="166"/>
      <c r="AR401" s="166"/>
      <c r="AS401" s="166"/>
      <c r="AT401" s="166"/>
      <c r="AU401" s="166"/>
      <c r="AV401" s="166"/>
      <c r="AW401" s="166"/>
      <c r="AX401" s="166"/>
      <c r="AY401" s="166"/>
      <c r="AZ401" s="166"/>
      <c r="BA401" s="166"/>
      <c r="BB401" s="166"/>
      <c r="BC401" s="166"/>
      <c r="BD401" s="166"/>
      <c r="BE401" s="166"/>
      <c r="BF401" s="166"/>
      <c r="BG401" s="166"/>
    </row>
    <row r="402" customHeight="1" spans="30:59">
      <c r="AD402" s="166"/>
      <c r="AE402" s="166"/>
      <c r="AF402" s="166"/>
      <c r="AG402" s="166"/>
      <c r="AH402" s="166"/>
      <c r="AI402" s="166"/>
      <c r="AJ402" s="166"/>
      <c r="AK402" s="166"/>
      <c r="AL402" s="166"/>
      <c r="AM402" s="166"/>
      <c r="AN402" s="166"/>
      <c r="AO402" s="166"/>
      <c r="AP402" s="166"/>
      <c r="AQ402" s="166"/>
      <c r="AR402" s="166"/>
      <c r="AS402" s="166"/>
      <c r="AT402" s="166"/>
      <c r="AU402" s="166"/>
      <c r="AV402" s="166"/>
      <c r="AW402" s="166"/>
      <c r="AX402" s="166"/>
      <c r="AY402" s="166"/>
      <c r="AZ402" s="166"/>
      <c r="BA402" s="166"/>
      <c r="BB402" s="166"/>
      <c r="BC402" s="166"/>
      <c r="BD402" s="166"/>
      <c r="BE402" s="166"/>
      <c r="BF402" s="166"/>
      <c r="BG402" s="166"/>
    </row>
    <row r="403" customHeight="1" spans="30:59">
      <c r="AD403" s="166"/>
      <c r="AE403" s="166"/>
      <c r="AF403" s="166"/>
      <c r="AG403" s="166"/>
      <c r="AH403" s="166"/>
      <c r="AI403" s="166"/>
      <c r="AJ403" s="166"/>
      <c r="AK403" s="166"/>
      <c r="AL403" s="166"/>
      <c r="AM403" s="166"/>
      <c r="AN403" s="166"/>
      <c r="AO403" s="166"/>
      <c r="AP403" s="166"/>
      <c r="AQ403" s="166"/>
      <c r="AR403" s="166"/>
      <c r="AS403" s="166"/>
      <c r="AT403" s="166"/>
      <c r="AU403" s="166"/>
      <c r="AV403" s="166"/>
      <c r="AW403" s="166"/>
      <c r="AX403" s="166"/>
      <c r="AY403" s="166"/>
      <c r="AZ403" s="166"/>
      <c r="BA403" s="166"/>
      <c r="BB403" s="166"/>
      <c r="BC403" s="166"/>
      <c r="BD403" s="166"/>
      <c r="BE403" s="166"/>
      <c r="BF403" s="166"/>
      <c r="BG403" s="166"/>
    </row>
    <row r="404" customHeight="1" spans="30:59">
      <c r="AD404" s="166"/>
      <c r="AE404" s="166"/>
      <c r="AF404" s="166"/>
      <c r="AG404" s="166"/>
      <c r="AH404" s="166"/>
      <c r="AI404" s="166"/>
      <c r="AJ404" s="166"/>
      <c r="AK404" s="166"/>
      <c r="AL404" s="166"/>
      <c r="AM404" s="166"/>
      <c r="AN404" s="166"/>
      <c r="AO404" s="166"/>
      <c r="AP404" s="166"/>
      <c r="AQ404" s="166"/>
      <c r="AR404" s="166"/>
      <c r="AS404" s="166"/>
      <c r="AT404" s="166"/>
      <c r="AU404" s="166"/>
      <c r="AV404" s="166"/>
      <c r="AW404" s="166"/>
      <c r="AX404" s="166"/>
      <c r="AY404" s="166"/>
      <c r="AZ404" s="166"/>
      <c r="BA404" s="166"/>
      <c r="BB404" s="166"/>
      <c r="BC404" s="166"/>
      <c r="BD404" s="166"/>
      <c r="BE404" s="166"/>
      <c r="BF404" s="166"/>
      <c r="BG404" s="166"/>
    </row>
    <row r="405" customHeight="1" spans="30:59">
      <c r="AD405" s="166"/>
      <c r="AE405" s="166"/>
      <c r="AF405" s="166"/>
      <c r="AG405" s="166"/>
      <c r="AH405" s="166"/>
      <c r="AI405" s="166"/>
      <c r="AJ405" s="166"/>
      <c r="AK405" s="166"/>
      <c r="AL405" s="166"/>
      <c r="AM405" s="166"/>
      <c r="AN405" s="166"/>
      <c r="AO405" s="166"/>
      <c r="AP405" s="166"/>
      <c r="AQ405" s="166"/>
      <c r="AR405" s="166"/>
      <c r="AS405" s="166"/>
      <c r="AT405" s="166"/>
      <c r="AU405" s="166"/>
      <c r="AV405" s="166"/>
      <c r="AW405" s="166"/>
      <c r="AX405" s="166"/>
      <c r="AY405" s="166"/>
      <c r="AZ405" s="166"/>
      <c r="BA405" s="166"/>
      <c r="BB405" s="166"/>
      <c r="BC405" s="166"/>
      <c r="BD405" s="166"/>
      <c r="BE405" s="166"/>
      <c r="BF405" s="166"/>
      <c r="BG405" s="166"/>
    </row>
    <row r="406" customHeight="1" spans="30:59">
      <c r="AD406" s="166"/>
      <c r="AE406" s="166"/>
      <c r="AF406" s="166"/>
      <c r="AG406" s="166"/>
      <c r="AH406" s="166"/>
      <c r="AI406" s="166"/>
      <c r="AJ406" s="166"/>
      <c r="AK406" s="166"/>
      <c r="AL406" s="166"/>
      <c r="AM406" s="166"/>
      <c r="AN406" s="166"/>
      <c r="AO406" s="166"/>
      <c r="AP406" s="166"/>
      <c r="AQ406" s="166"/>
      <c r="AR406" s="166"/>
      <c r="AS406" s="166"/>
      <c r="AT406" s="166"/>
      <c r="AU406" s="166"/>
      <c r="AV406" s="166"/>
      <c r="AW406" s="166"/>
      <c r="AX406" s="166"/>
      <c r="AY406" s="166"/>
      <c r="AZ406" s="166"/>
      <c r="BA406" s="166"/>
      <c r="BB406" s="166"/>
      <c r="BC406" s="166"/>
      <c r="BD406" s="166"/>
      <c r="BE406" s="166"/>
      <c r="BF406" s="166"/>
      <c r="BG406" s="166"/>
    </row>
    <row r="407" customHeight="1" spans="30:59">
      <c r="AD407" s="166"/>
      <c r="AE407" s="166"/>
      <c r="AF407" s="166"/>
      <c r="AG407" s="166"/>
      <c r="AH407" s="166"/>
      <c r="AI407" s="166"/>
      <c r="AJ407" s="166"/>
      <c r="AK407" s="166"/>
      <c r="AL407" s="166"/>
      <c r="AM407" s="166"/>
      <c r="AN407" s="166"/>
      <c r="AO407" s="166"/>
      <c r="AP407" s="166"/>
      <c r="AQ407" s="166"/>
      <c r="AR407" s="166"/>
      <c r="AS407" s="166"/>
      <c r="AT407" s="166"/>
      <c r="AU407" s="166"/>
      <c r="AV407" s="166"/>
      <c r="AW407" s="166"/>
      <c r="AX407" s="166"/>
      <c r="AY407" s="166"/>
      <c r="AZ407" s="166"/>
      <c r="BA407" s="166"/>
      <c r="BB407" s="166"/>
      <c r="BC407" s="166"/>
      <c r="BD407" s="166"/>
      <c r="BE407" s="166"/>
      <c r="BF407" s="166"/>
      <c r="BG407" s="166"/>
    </row>
    <row r="408" customHeight="1" spans="30:59">
      <c r="AD408" s="166"/>
      <c r="AE408" s="166"/>
      <c r="AF408" s="166"/>
      <c r="AG408" s="166"/>
      <c r="AH408" s="166"/>
      <c r="AI408" s="166"/>
      <c r="AJ408" s="166"/>
      <c r="AK408" s="166"/>
      <c r="AL408" s="166"/>
      <c r="AM408" s="166"/>
      <c r="AN408" s="166"/>
      <c r="AO408" s="166"/>
      <c r="AP408" s="166"/>
      <c r="AQ408" s="166"/>
      <c r="AR408" s="166"/>
      <c r="AS408" s="166"/>
      <c r="AT408" s="166"/>
      <c r="AU408" s="166"/>
      <c r="AV408" s="166"/>
      <c r="AW408" s="166"/>
      <c r="AX408" s="166"/>
      <c r="AY408" s="166"/>
      <c r="AZ408" s="166"/>
      <c r="BA408" s="166"/>
      <c r="BB408" s="166"/>
      <c r="BC408" s="166"/>
      <c r="BD408" s="166"/>
      <c r="BE408" s="166"/>
      <c r="BF408" s="166"/>
      <c r="BG408" s="166"/>
    </row>
    <row r="409" customHeight="1" spans="30:59">
      <c r="AD409" s="166"/>
      <c r="AE409" s="166"/>
      <c r="AF409" s="166"/>
      <c r="AG409" s="166"/>
      <c r="AH409" s="166"/>
      <c r="AI409" s="166"/>
      <c r="AJ409" s="166"/>
      <c r="AK409" s="166"/>
      <c r="AL409" s="166"/>
      <c r="AM409" s="166"/>
      <c r="AN409" s="166"/>
      <c r="AO409" s="166"/>
      <c r="AP409" s="166"/>
      <c r="AQ409" s="166"/>
      <c r="AR409" s="166"/>
      <c r="AS409" s="166"/>
      <c r="AT409" s="166"/>
      <c r="AU409" s="166"/>
      <c r="AV409" s="166"/>
      <c r="AW409" s="166"/>
      <c r="AX409" s="166"/>
      <c r="AY409" s="166"/>
      <c r="AZ409" s="166"/>
      <c r="BA409" s="166"/>
      <c r="BB409" s="166"/>
      <c r="BC409" s="166"/>
      <c r="BD409" s="166"/>
      <c r="BE409" s="166"/>
      <c r="BF409" s="166"/>
      <c r="BG409" s="166"/>
    </row>
    <row r="410" customHeight="1" spans="30:59">
      <c r="AD410" s="166"/>
      <c r="AE410" s="166"/>
      <c r="AF410" s="166"/>
      <c r="AG410" s="166"/>
      <c r="AH410" s="166"/>
      <c r="AI410" s="166"/>
      <c r="AJ410" s="166"/>
      <c r="AK410" s="166"/>
      <c r="AL410" s="166"/>
      <c r="AM410" s="166"/>
      <c r="AN410" s="166"/>
      <c r="AO410" s="166"/>
      <c r="AP410" s="166"/>
      <c r="AQ410" s="166"/>
      <c r="AR410" s="166"/>
      <c r="AS410" s="166"/>
      <c r="AT410" s="166"/>
      <c r="AU410" s="166"/>
      <c r="AV410" s="166"/>
      <c r="AW410" s="166"/>
      <c r="AX410" s="166"/>
      <c r="AY410" s="166"/>
      <c r="AZ410" s="166"/>
      <c r="BA410" s="166"/>
      <c r="BB410" s="166"/>
      <c r="BC410" s="166"/>
      <c r="BD410" s="166"/>
      <c r="BE410" s="166"/>
      <c r="BF410" s="166"/>
      <c r="BG410" s="166"/>
    </row>
    <row r="411" customHeight="1" spans="30:59">
      <c r="AD411" s="166"/>
      <c r="AE411" s="166"/>
      <c r="AF411" s="166"/>
      <c r="AG411" s="166"/>
      <c r="AH411" s="166"/>
      <c r="AI411" s="166"/>
      <c r="AJ411" s="166"/>
      <c r="AK411" s="166"/>
      <c r="AL411" s="166"/>
      <c r="AM411" s="166"/>
      <c r="AN411" s="166"/>
      <c r="AO411" s="166"/>
      <c r="AP411" s="166"/>
      <c r="AQ411" s="166"/>
      <c r="AR411" s="166"/>
      <c r="AS411" s="166"/>
      <c r="AT411" s="166"/>
      <c r="AU411" s="166"/>
      <c r="AV411" s="166"/>
      <c r="AW411" s="166"/>
      <c r="AX411" s="166"/>
      <c r="AY411" s="166"/>
      <c r="AZ411" s="166"/>
      <c r="BA411" s="166"/>
      <c r="BB411" s="166"/>
      <c r="BC411" s="166"/>
      <c r="BD411" s="166"/>
      <c r="BE411" s="166"/>
      <c r="BF411" s="166"/>
      <c r="BG411" s="166"/>
    </row>
    <row r="412" customHeight="1" spans="30:59">
      <c r="AD412" s="166"/>
      <c r="AE412" s="166"/>
      <c r="AF412" s="166"/>
      <c r="AG412" s="166"/>
      <c r="AH412" s="166"/>
      <c r="AI412" s="166"/>
      <c r="AJ412" s="166"/>
      <c r="AK412" s="166"/>
      <c r="AL412" s="166"/>
      <c r="AM412" s="166"/>
      <c r="AN412" s="166"/>
      <c r="AO412" s="166"/>
      <c r="AP412" s="166"/>
      <c r="AQ412" s="166"/>
      <c r="AR412" s="166"/>
      <c r="AS412" s="166"/>
      <c r="AT412" s="166"/>
      <c r="AU412" s="166"/>
      <c r="AV412" s="166"/>
      <c r="AW412" s="166"/>
      <c r="AX412" s="166"/>
      <c r="AY412" s="166"/>
      <c r="AZ412" s="166"/>
      <c r="BA412" s="166"/>
      <c r="BB412" s="166"/>
      <c r="BC412" s="166"/>
      <c r="BD412" s="166"/>
      <c r="BE412" s="166"/>
      <c r="BF412" s="166"/>
      <c r="BG412" s="166"/>
    </row>
    <row r="413" customHeight="1" spans="30:59">
      <c r="AD413" s="166"/>
      <c r="AE413" s="166"/>
      <c r="AF413" s="166"/>
      <c r="AG413" s="166"/>
      <c r="AH413" s="166"/>
      <c r="AI413" s="166"/>
      <c r="AJ413" s="166"/>
      <c r="AK413" s="166"/>
      <c r="AL413" s="166"/>
      <c r="AM413" s="166"/>
      <c r="AN413" s="166"/>
      <c r="AO413" s="166"/>
      <c r="AP413" s="166"/>
      <c r="AQ413" s="166"/>
      <c r="AR413" s="166"/>
      <c r="AS413" s="166"/>
      <c r="AT413" s="166"/>
      <c r="AU413" s="166"/>
      <c r="AV413" s="166"/>
      <c r="AW413" s="166"/>
      <c r="AX413" s="166"/>
      <c r="AY413" s="166"/>
      <c r="AZ413" s="166"/>
      <c r="BA413" s="166"/>
      <c r="BB413" s="166"/>
      <c r="BC413" s="166"/>
      <c r="BD413" s="166"/>
      <c r="BE413" s="166"/>
      <c r="BF413" s="166"/>
      <c r="BG413" s="166"/>
    </row>
    <row r="414" customHeight="1" spans="30:59">
      <c r="AD414" s="166"/>
      <c r="AE414" s="166"/>
      <c r="AF414" s="166"/>
      <c r="AG414" s="166"/>
      <c r="AH414" s="166"/>
      <c r="AI414" s="166"/>
      <c r="AJ414" s="166"/>
      <c r="AK414" s="166"/>
      <c r="AL414" s="166"/>
      <c r="AM414" s="166"/>
      <c r="AN414" s="166"/>
      <c r="AO414" s="166"/>
      <c r="AP414" s="166"/>
      <c r="AQ414" s="166"/>
      <c r="AR414" s="166"/>
      <c r="AS414" s="166"/>
      <c r="AT414" s="166"/>
      <c r="AU414" s="166"/>
      <c r="AV414" s="166"/>
      <c r="AW414" s="166"/>
      <c r="AX414" s="166"/>
      <c r="AY414" s="166"/>
      <c r="AZ414" s="166"/>
      <c r="BA414" s="166"/>
      <c r="BB414" s="166"/>
      <c r="BC414" s="166"/>
      <c r="BD414" s="166"/>
      <c r="BE414" s="166"/>
      <c r="BF414" s="166"/>
      <c r="BG414" s="166"/>
    </row>
    <row r="415" customHeight="1" spans="30:59">
      <c r="AD415" s="166"/>
      <c r="AE415" s="166"/>
      <c r="AF415" s="166"/>
      <c r="AG415" s="166"/>
      <c r="AH415" s="166"/>
      <c r="AI415" s="166"/>
      <c r="AJ415" s="166"/>
      <c r="AK415" s="166"/>
      <c r="AL415" s="166"/>
      <c r="AM415" s="166"/>
      <c r="AN415" s="166"/>
      <c r="AO415" s="166"/>
      <c r="AP415" s="166"/>
      <c r="AQ415" s="166"/>
      <c r="AR415" s="166"/>
      <c r="AS415" s="166"/>
      <c r="AT415" s="166"/>
      <c r="AU415" s="166"/>
      <c r="AV415" s="166"/>
      <c r="AW415" s="166"/>
      <c r="AX415" s="166"/>
      <c r="AY415" s="166"/>
      <c r="AZ415" s="166"/>
      <c r="BA415" s="166"/>
      <c r="BB415" s="166"/>
      <c r="BC415" s="166"/>
      <c r="BD415" s="166"/>
      <c r="BE415" s="166"/>
      <c r="BF415" s="166"/>
      <c r="BG415" s="166"/>
    </row>
    <row r="416" customHeight="1" spans="30:59">
      <c r="AD416" s="166"/>
      <c r="AE416" s="166"/>
      <c r="AF416" s="166"/>
      <c r="AG416" s="166"/>
      <c r="AH416" s="166"/>
      <c r="AI416" s="166"/>
      <c r="AJ416" s="166"/>
      <c r="AK416" s="166"/>
      <c r="AL416" s="166"/>
      <c r="AM416" s="166"/>
      <c r="AN416" s="166"/>
      <c r="AO416" s="166"/>
      <c r="AP416" s="166"/>
      <c r="AQ416" s="166"/>
      <c r="AR416" s="166"/>
      <c r="AS416" s="166"/>
      <c r="AT416" s="166"/>
      <c r="AU416" s="166"/>
      <c r="AV416" s="166"/>
      <c r="AW416" s="166"/>
      <c r="AX416" s="166"/>
      <c r="AY416" s="166"/>
      <c r="AZ416" s="166"/>
      <c r="BA416" s="166"/>
      <c r="BB416" s="166"/>
      <c r="BC416" s="166"/>
      <c r="BD416" s="166"/>
      <c r="BE416" s="166"/>
      <c r="BF416" s="166"/>
      <c r="BG416" s="166"/>
    </row>
    <row r="417" customHeight="1" spans="30:59">
      <c r="AD417" s="166"/>
      <c r="AE417" s="166"/>
      <c r="AF417" s="166"/>
      <c r="AG417" s="166"/>
      <c r="AH417" s="166"/>
      <c r="AI417" s="166"/>
      <c r="AJ417" s="166"/>
      <c r="AK417" s="166"/>
      <c r="AL417" s="166"/>
      <c r="AM417" s="166"/>
      <c r="AN417" s="166"/>
      <c r="AO417" s="166"/>
      <c r="AP417" s="166"/>
      <c r="AQ417" s="166"/>
      <c r="AR417" s="166"/>
      <c r="AS417" s="166"/>
      <c r="AT417" s="166"/>
      <c r="AU417" s="166"/>
      <c r="AV417" s="166"/>
      <c r="AW417" s="166"/>
      <c r="AX417" s="166"/>
      <c r="AY417" s="166"/>
      <c r="AZ417" s="166"/>
      <c r="BA417" s="166"/>
      <c r="BB417" s="166"/>
      <c r="BC417" s="166"/>
      <c r="BD417" s="166"/>
      <c r="BE417" s="166"/>
      <c r="BF417" s="166"/>
      <c r="BG417" s="166"/>
    </row>
    <row r="418" customHeight="1" spans="30:59">
      <c r="AD418" s="166"/>
      <c r="AE418" s="166"/>
      <c r="AF418" s="166"/>
      <c r="AG418" s="166"/>
      <c r="AH418" s="166"/>
      <c r="AI418" s="166"/>
      <c r="AJ418" s="166"/>
      <c r="AK418" s="166"/>
      <c r="AL418" s="166"/>
      <c r="AM418" s="166"/>
      <c r="AN418" s="166"/>
      <c r="AO418" s="166"/>
      <c r="AP418" s="166"/>
      <c r="AQ418" s="166"/>
      <c r="AR418" s="166"/>
      <c r="AS418" s="166"/>
      <c r="AT418" s="166"/>
      <c r="AU418" s="166"/>
      <c r="AV418" s="166"/>
      <c r="AW418" s="166"/>
      <c r="AX418" s="166"/>
      <c r="AY418" s="166"/>
      <c r="AZ418" s="166"/>
      <c r="BA418" s="166"/>
      <c r="BB418" s="166"/>
      <c r="BC418" s="166"/>
      <c r="BD418" s="166"/>
      <c r="BE418" s="166"/>
      <c r="BF418" s="166"/>
      <c r="BG418" s="166"/>
    </row>
    <row r="419" customHeight="1" spans="30:59">
      <c r="AD419" s="166"/>
      <c r="AE419" s="166"/>
      <c r="AF419" s="166"/>
      <c r="AG419" s="166"/>
      <c r="AH419" s="166"/>
      <c r="AI419" s="166"/>
      <c r="AJ419" s="166"/>
      <c r="AK419" s="166"/>
      <c r="AL419" s="166"/>
      <c r="AM419" s="166"/>
      <c r="AN419" s="166"/>
      <c r="AO419" s="166"/>
      <c r="AP419" s="166"/>
      <c r="AQ419" s="166"/>
      <c r="AR419" s="166"/>
      <c r="AS419" s="166"/>
      <c r="AT419" s="166"/>
      <c r="AU419" s="166"/>
      <c r="AV419" s="166"/>
      <c r="AW419" s="166"/>
      <c r="AX419" s="166"/>
      <c r="AY419" s="166"/>
      <c r="AZ419" s="166"/>
      <c r="BA419" s="166"/>
      <c r="BB419" s="166"/>
      <c r="BC419" s="166"/>
      <c r="BD419" s="166"/>
      <c r="BE419" s="166"/>
      <c r="BF419" s="166"/>
      <c r="BG419" s="166"/>
    </row>
    <row r="420" customHeight="1" spans="30:59">
      <c r="AD420" s="166"/>
      <c r="AE420" s="166"/>
      <c r="AF420" s="166"/>
      <c r="AG420" s="166"/>
      <c r="AH420" s="166"/>
      <c r="AI420" s="166"/>
      <c r="AJ420" s="166"/>
      <c r="AK420" s="166"/>
      <c r="AL420" s="166"/>
      <c r="AM420" s="166"/>
      <c r="AN420" s="166"/>
      <c r="AO420" s="166"/>
      <c r="AP420" s="166"/>
      <c r="AQ420" s="166"/>
      <c r="AR420" s="166"/>
      <c r="AS420" s="166"/>
      <c r="AT420" s="166"/>
      <c r="AU420" s="166"/>
      <c r="AV420" s="166"/>
      <c r="AW420" s="166"/>
      <c r="AX420" s="166"/>
      <c r="AY420" s="166"/>
      <c r="AZ420" s="166"/>
      <c r="BA420" s="166"/>
      <c r="BB420" s="166"/>
      <c r="BC420" s="166"/>
      <c r="BD420" s="166"/>
      <c r="BE420" s="166"/>
      <c r="BF420" s="166"/>
      <c r="BG420" s="166"/>
    </row>
    <row r="421" customHeight="1" spans="30:59">
      <c r="AD421" s="166"/>
      <c r="AE421" s="166"/>
      <c r="AF421" s="166"/>
      <c r="AG421" s="166"/>
      <c r="AH421" s="166"/>
      <c r="AI421" s="166"/>
      <c r="AJ421" s="166"/>
      <c r="AK421" s="166"/>
      <c r="AL421" s="166"/>
      <c r="AM421" s="166"/>
      <c r="AN421" s="166"/>
      <c r="AO421" s="166"/>
      <c r="AP421" s="166"/>
      <c r="AQ421" s="166"/>
      <c r="AR421" s="166"/>
      <c r="AS421" s="166"/>
      <c r="AT421" s="166"/>
      <c r="AU421" s="166"/>
      <c r="AV421" s="166"/>
      <c r="AW421" s="166"/>
      <c r="AX421" s="166"/>
      <c r="AY421" s="166"/>
      <c r="AZ421" s="166"/>
      <c r="BA421" s="166"/>
      <c r="BB421" s="166"/>
      <c r="BC421" s="166"/>
      <c r="BD421" s="166"/>
      <c r="BE421" s="166"/>
      <c r="BF421" s="166"/>
      <c r="BG421" s="166"/>
    </row>
    <row r="422" customHeight="1" spans="30:59">
      <c r="AD422" s="166"/>
      <c r="AE422" s="166"/>
      <c r="AF422" s="166"/>
      <c r="AG422" s="166"/>
      <c r="AH422" s="166"/>
      <c r="AI422" s="166"/>
      <c r="AJ422" s="166"/>
      <c r="AK422" s="166"/>
      <c r="AL422" s="166"/>
      <c r="AM422" s="166"/>
      <c r="AN422" s="166"/>
      <c r="AO422" s="166"/>
      <c r="AP422" s="166"/>
      <c r="AQ422" s="166"/>
      <c r="AR422" s="166"/>
      <c r="AS422" s="166"/>
      <c r="AT422" s="166"/>
      <c r="AU422" s="166"/>
      <c r="AV422" s="166"/>
      <c r="AW422" s="166"/>
      <c r="AX422" s="166"/>
      <c r="AY422" s="166"/>
      <c r="AZ422" s="166"/>
      <c r="BA422" s="166"/>
      <c r="BB422" s="166"/>
      <c r="BC422" s="166"/>
      <c r="BD422" s="166"/>
      <c r="BE422" s="166"/>
      <c r="BF422" s="166"/>
      <c r="BG422" s="166"/>
    </row>
    <row r="423" customHeight="1" spans="30:59">
      <c r="AD423" s="166"/>
      <c r="AE423" s="166"/>
      <c r="AF423" s="166"/>
      <c r="AG423" s="166"/>
      <c r="AH423" s="166"/>
      <c r="AI423" s="166"/>
      <c r="AJ423" s="166"/>
      <c r="AK423" s="166"/>
      <c r="AL423" s="166"/>
      <c r="AM423" s="166"/>
      <c r="AN423" s="166"/>
      <c r="AO423" s="166"/>
      <c r="AP423" s="166"/>
      <c r="AQ423" s="166"/>
      <c r="AR423" s="166"/>
      <c r="AS423" s="166"/>
      <c r="AT423" s="166"/>
      <c r="AU423" s="166"/>
      <c r="AV423" s="166"/>
      <c r="AW423" s="166"/>
      <c r="AX423" s="166"/>
      <c r="AY423" s="166"/>
      <c r="AZ423" s="166"/>
      <c r="BA423" s="166"/>
      <c r="BB423" s="166"/>
      <c r="BC423" s="166"/>
      <c r="BD423" s="166"/>
      <c r="BE423" s="166"/>
      <c r="BF423" s="166"/>
      <c r="BG423" s="166"/>
    </row>
    <row r="424" customHeight="1" spans="30:59">
      <c r="AD424" s="166"/>
      <c r="AE424" s="166"/>
      <c r="AF424" s="166"/>
      <c r="AG424" s="166"/>
      <c r="AH424" s="166"/>
      <c r="AI424" s="166"/>
      <c r="AJ424" s="166"/>
      <c r="AK424" s="166"/>
      <c r="AL424" s="166"/>
      <c r="AM424" s="166"/>
      <c r="AN424" s="166"/>
      <c r="AO424" s="166"/>
      <c r="AP424" s="166"/>
      <c r="AQ424" s="166"/>
      <c r="AR424" s="166"/>
      <c r="AS424" s="166"/>
      <c r="AT424" s="166"/>
      <c r="AU424" s="166"/>
      <c r="AV424" s="166"/>
      <c r="AW424" s="166"/>
      <c r="AX424" s="166"/>
      <c r="AY424" s="166"/>
      <c r="AZ424" s="166"/>
      <c r="BA424" s="166"/>
      <c r="BB424" s="166"/>
      <c r="BC424" s="166"/>
      <c r="BD424" s="166"/>
      <c r="BE424" s="166"/>
      <c r="BF424" s="166"/>
      <c r="BG424" s="166"/>
    </row>
    <row r="425" customHeight="1" spans="30:59">
      <c r="AD425" s="166"/>
      <c r="AE425" s="166"/>
      <c r="AF425" s="166"/>
      <c r="AG425" s="166"/>
      <c r="AH425" s="166"/>
      <c r="AI425" s="166"/>
      <c r="AJ425" s="166"/>
      <c r="AK425" s="166"/>
      <c r="AL425" s="166"/>
      <c r="AM425" s="166"/>
      <c r="AN425" s="166"/>
      <c r="AO425" s="166"/>
      <c r="AP425" s="166"/>
      <c r="AQ425" s="166"/>
      <c r="AR425" s="166"/>
      <c r="AS425" s="166"/>
      <c r="AT425" s="166"/>
      <c r="AU425" s="166"/>
      <c r="AV425" s="166"/>
      <c r="AW425" s="166"/>
      <c r="AX425" s="166"/>
      <c r="AY425" s="166"/>
      <c r="AZ425" s="166"/>
      <c r="BA425" s="166"/>
      <c r="BB425" s="166"/>
      <c r="BC425" s="166"/>
      <c r="BD425" s="166"/>
      <c r="BE425" s="166"/>
      <c r="BF425" s="166"/>
      <c r="BG425" s="166"/>
    </row>
    <row r="426" customHeight="1" spans="30:59">
      <c r="AD426" s="166"/>
      <c r="AE426" s="166"/>
      <c r="AF426" s="166"/>
      <c r="AG426" s="166"/>
      <c r="AH426" s="166"/>
      <c r="AI426" s="166"/>
      <c r="AJ426" s="166"/>
      <c r="AK426" s="166"/>
      <c r="AL426" s="166"/>
      <c r="AM426" s="166"/>
      <c r="AN426" s="166"/>
      <c r="AO426" s="166"/>
      <c r="AP426" s="166"/>
      <c r="AQ426" s="166"/>
      <c r="AR426" s="166"/>
      <c r="AS426" s="166"/>
      <c r="AT426" s="166"/>
      <c r="AU426" s="166"/>
      <c r="AV426" s="166"/>
      <c r="AW426" s="166"/>
      <c r="AX426" s="166"/>
      <c r="AY426" s="166"/>
      <c r="AZ426" s="166"/>
      <c r="BA426" s="166"/>
      <c r="BB426" s="166"/>
      <c r="BC426" s="166"/>
      <c r="BD426" s="166"/>
      <c r="BE426" s="166"/>
      <c r="BF426" s="166"/>
      <c r="BG426" s="166"/>
    </row>
    <row r="427" customHeight="1" spans="30:59">
      <c r="AD427" s="166"/>
      <c r="AE427" s="166"/>
      <c r="AF427" s="166"/>
      <c r="AG427" s="166"/>
      <c r="AH427" s="166"/>
      <c r="AI427" s="166"/>
      <c r="AJ427" s="166"/>
      <c r="AK427" s="166"/>
      <c r="AL427" s="166"/>
      <c r="AM427" s="166"/>
      <c r="AN427" s="166"/>
      <c r="AO427" s="166"/>
      <c r="AP427" s="166"/>
      <c r="AQ427" s="166"/>
      <c r="AR427" s="166"/>
      <c r="AS427" s="166"/>
      <c r="AT427" s="166"/>
      <c r="AU427" s="166"/>
      <c r="AV427" s="166"/>
      <c r="AW427" s="166"/>
      <c r="AX427" s="166"/>
      <c r="AY427" s="166"/>
      <c r="AZ427" s="166"/>
      <c r="BA427" s="166"/>
      <c r="BB427" s="166"/>
      <c r="BC427" s="166"/>
      <c r="BD427" s="166"/>
      <c r="BE427" s="166"/>
      <c r="BF427" s="166"/>
      <c r="BG427" s="166"/>
    </row>
    <row r="428" customHeight="1" spans="30:59">
      <c r="AD428" s="166"/>
      <c r="AE428" s="166"/>
      <c r="AF428" s="166"/>
      <c r="AG428" s="166"/>
      <c r="AH428" s="166"/>
      <c r="AI428" s="166"/>
      <c r="AJ428" s="166"/>
      <c r="AK428" s="166"/>
      <c r="AL428" s="166"/>
      <c r="AM428" s="166"/>
      <c r="AN428" s="166"/>
      <c r="AO428" s="166"/>
      <c r="AP428" s="166"/>
      <c r="AQ428" s="166"/>
      <c r="AR428" s="166"/>
      <c r="AS428" s="166"/>
      <c r="AT428" s="166"/>
      <c r="AU428" s="166"/>
      <c r="AV428" s="166"/>
      <c r="AW428" s="166"/>
      <c r="AX428" s="166"/>
      <c r="AY428" s="166"/>
      <c r="AZ428" s="166"/>
      <c r="BA428" s="166"/>
      <c r="BB428" s="166"/>
      <c r="BC428" s="166"/>
      <c r="BD428" s="166"/>
      <c r="BE428" s="166"/>
      <c r="BF428" s="166"/>
      <c r="BG428" s="166"/>
    </row>
    <row r="429" customHeight="1" spans="30:59">
      <c r="AD429" s="166"/>
      <c r="AE429" s="166"/>
      <c r="AF429" s="166"/>
      <c r="AG429" s="166"/>
      <c r="AH429" s="166"/>
      <c r="AI429" s="166"/>
      <c r="AJ429" s="166"/>
      <c r="AK429" s="166"/>
      <c r="AL429" s="166"/>
      <c r="AM429" s="166"/>
      <c r="AN429" s="166"/>
      <c r="AO429" s="166"/>
      <c r="AP429" s="166"/>
      <c r="AQ429" s="166"/>
      <c r="AR429" s="166"/>
      <c r="AS429" s="166"/>
      <c r="AT429" s="166"/>
      <c r="AU429" s="166"/>
      <c r="AV429" s="166"/>
      <c r="AW429" s="166"/>
      <c r="AX429" s="166"/>
      <c r="AY429" s="166"/>
      <c r="AZ429" s="166"/>
      <c r="BA429" s="166"/>
      <c r="BB429" s="166"/>
      <c r="BC429" s="166"/>
      <c r="BD429" s="166"/>
      <c r="BE429" s="166"/>
      <c r="BF429" s="166"/>
      <c r="BG429" s="166"/>
    </row>
    <row r="430" customHeight="1" spans="30:59">
      <c r="AD430" s="166"/>
      <c r="AE430" s="166"/>
      <c r="AF430" s="166"/>
      <c r="AG430" s="166"/>
      <c r="AH430" s="166"/>
      <c r="AI430" s="166"/>
      <c r="AJ430" s="166"/>
      <c r="AK430" s="166"/>
      <c r="AL430" s="166"/>
      <c r="AM430" s="166"/>
      <c r="AN430" s="166"/>
      <c r="AO430" s="166"/>
      <c r="AP430" s="166"/>
      <c r="AQ430" s="166"/>
      <c r="AR430" s="166"/>
      <c r="AS430" s="166"/>
      <c r="AT430" s="166"/>
      <c r="AU430" s="166"/>
      <c r="AV430" s="166"/>
      <c r="AW430" s="166"/>
      <c r="AX430" s="166"/>
      <c r="AY430" s="166"/>
      <c r="AZ430" s="166"/>
      <c r="BA430" s="166"/>
      <c r="BB430" s="166"/>
      <c r="BC430" s="166"/>
      <c r="BD430" s="166"/>
      <c r="BE430" s="166"/>
      <c r="BF430" s="166"/>
      <c r="BG430" s="166"/>
    </row>
    <row r="431" customHeight="1" spans="30:59">
      <c r="AD431" s="166"/>
      <c r="AE431" s="166"/>
      <c r="AF431" s="166"/>
      <c r="AG431" s="166"/>
      <c r="AH431" s="166"/>
      <c r="AI431" s="166"/>
      <c r="AJ431" s="166"/>
      <c r="AK431" s="166"/>
      <c r="AL431" s="166"/>
      <c r="AM431" s="166"/>
      <c r="AN431" s="166"/>
      <c r="AO431" s="166"/>
      <c r="AP431" s="166"/>
      <c r="AQ431" s="166"/>
      <c r="AR431" s="166"/>
      <c r="AS431" s="166"/>
      <c r="AT431" s="166"/>
      <c r="AU431" s="166"/>
      <c r="AV431" s="166"/>
      <c r="AW431" s="166"/>
      <c r="AX431" s="166"/>
      <c r="AY431" s="166"/>
      <c r="AZ431" s="166"/>
      <c r="BA431" s="166"/>
      <c r="BB431" s="166"/>
      <c r="BC431" s="166"/>
      <c r="BD431" s="166"/>
      <c r="BE431" s="166"/>
      <c r="BF431" s="166"/>
      <c r="BG431" s="166"/>
    </row>
    <row r="432" customHeight="1" spans="30:59">
      <c r="AD432" s="166"/>
      <c r="AE432" s="166"/>
      <c r="AF432" s="166"/>
      <c r="AG432" s="166"/>
      <c r="AH432" s="166"/>
      <c r="AI432" s="166"/>
      <c r="AJ432" s="166"/>
      <c r="AK432" s="166"/>
      <c r="AL432" s="166"/>
      <c r="AM432" s="166"/>
      <c r="AN432" s="166"/>
      <c r="AO432" s="166"/>
      <c r="AP432" s="166"/>
      <c r="AQ432" s="166"/>
      <c r="AR432" s="166"/>
      <c r="AS432" s="166"/>
      <c r="AT432" s="166"/>
      <c r="AU432" s="166"/>
      <c r="AV432" s="166"/>
      <c r="AW432" s="166"/>
      <c r="AX432" s="166"/>
      <c r="AY432" s="166"/>
      <c r="AZ432" s="166"/>
      <c r="BA432" s="166"/>
      <c r="BB432" s="166"/>
      <c r="BC432" s="166"/>
      <c r="BD432" s="166"/>
      <c r="BE432" s="166"/>
      <c r="BF432" s="166"/>
      <c r="BG432" s="166"/>
    </row>
    <row r="433" customHeight="1" spans="30:59">
      <c r="AD433" s="166"/>
      <c r="AE433" s="166"/>
      <c r="AF433" s="166"/>
      <c r="AG433" s="166"/>
      <c r="AH433" s="166"/>
      <c r="AI433" s="166"/>
      <c r="AJ433" s="166"/>
      <c r="AK433" s="166"/>
      <c r="AL433" s="166"/>
      <c r="AM433" s="166"/>
      <c r="AN433" s="166"/>
      <c r="AO433" s="166"/>
      <c r="AP433" s="166"/>
      <c r="AQ433" s="166"/>
      <c r="AR433" s="166"/>
      <c r="AS433" s="166"/>
      <c r="AT433" s="166"/>
      <c r="AU433" s="166"/>
      <c r="AV433" s="166"/>
      <c r="AW433" s="166"/>
      <c r="AX433" s="166"/>
      <c r="AY433" s="166"/>
      <c r="AZ433" s="166"/>
      <c r="BA433" s="166"/>
      <c r="BB433" s="166"/>
      <c r="BC433" s="166"/>
      <c r="BD433" s="166"/>
      <c r="BE433" s="166"/>
      <c r="BF433" s="166"/>
      <c r="BG433" s="166"/>
    </row>
    <row r="434" customHeight="1" spans="30:59">
      <c r="AD434" s="166"/>
      <c r="AE434" s="166"/>
      <c r="AF434" s="166"/>
      <c r="AG434" s="166"/>
      <c r="AH434" s="166"/>
      <c r="AI434" s="166"/>
      <c r="AJ434" s="166"/>
      <c r="AK434" s="166"/>
      <c r="AL434" s="166"/>
      <c r="AM434" s="166"/>
      <c r="AN434" s="166"/>
      <c r="AO434" s="166"/>
      <c r="AP434" s="166"/>
      <c r="AQ434" s="166"/>
      <c r="AR434" s="166"/>
      <c r="AS434" s="166"/>
      <c r="AT434" s="166"/>
      <c r="AU434" s="166"/>
      <c r="AV434" s="166"/>
      <c r="AW434" s="166"/>
      <c r="AX434" s="166"/>
      <c r="AY434" s="166"/>
      <c r="AZ434" s="166"/>
      <c r="BA434" s="166"/>
      <c r="BB434" s="166"/>
      <c r="BC434" s="166"/>
      <c r="BD434" s="166"/>
      <c r="BE434" s="166"/>
      <c r="BF434" s="166"/>
      <c r="BG434" s="166"/>
    </row>
    <row r="435" customHeight="1" spans="30:59">
      <c r="AD435" s="166"/>
      <c r="AE435" s="166"/>
      <c r="AF435" s="166"/>
      <c r="AG435" s="166"/>
      <c r="AH435" s="166"/>
      <c r="AI435" s="166"/>
      <c r="AJ435" s="166"/>
      <c r="AK435" s="166"/>
      <c r="AL435" s="166"/>
      <c r="AM435" s="166"/>
      <c r="AN435" s="166"/>
      <c r="AO435" s="166"/>
      <c r="AP435" s="166"/>
      <c r="AQ435" s="166"/>
      <c r="AR435" s="166"/>
      <c r="AS435" s="166"/>
      <c r="AT435" s="166"/>
      <c r="AU435" s="166"/>
      <c r="AV435" s="166"/>
      <c r="AW435" s="166"/>
      <c r="AX435" s="166"/>
      <c r="AY435" s="166"/>
      <c r="AZ435" s="166"/>
      <c r="BA435" s="166"/>
      <c r="BB435" s="166"/>
      <c r="BC435" s="166"/>
      <c r="BD435" s="166"/>
      <c r="BE435" s="166"/>
      <c r="BF435" s="166"/>
      <c r="BG435" s="166"/>
    </row>
    <row r="436" customHeight="1" spans="30:59">
      <c r="AD436" s="166"/>
      <c r="AE436" s="166"/>
      <c r="AF436" s="166"/>
      <c r="AG436" s="166"/>
      <c r="AH436" s="166"/>
      <c r="AI436" s="166"/>
      <c r="AJ436" s="166"/>
      <c r="AK436" s="166"/>
      <c r="AL436" s="166"/>
      <c r="AM436" s="166"/>
      <c r="AN436" s="166"/>
      <c r="AO436" s="166"/>
      <c r="AP436" s="166"/>
      <c r="AQ436" s="166"/>
      <c r="AR436" s="166"/>
      <c r="AS436" s="166"/>
      <c r="AT436" s="166"/>
      <c r="AU436" s="166"/>
      <c r="AV436" s="166"/>
      <c r="AW436" s="166"/>
      <c r="AX436" s="166"/>
      <c r="AY436" s="166"/>
      <c r="AZ436" s="166"/>
      <c r="BA436" s="166"/>
      <c r="BB436" s="166"/>
      <c r="BC436" s="166"/>
      <c r="BD436" s="166"/>
      <c r="BE436" s="166"/>
      <c r="BF436" s="166"/>
      <c r="BG436" s="166"/>
    </row>
    <row r="437" customHeight="1" spans="30:59">
      <c r="AD437" s="166"/>
      <c r="AE437" s="166"/>
      <c r="AF437" s="166"/>
      <c r="AG437" s="166"/>
      <c r="AH437" s="166"/>
      <c r="AI437" s="166"/>
      <c r="AJ437" s="166"/>
      <c r="AK437" s="166"/>
      <c r="AL437" s="166"/>
      <c r="AM437" s="166"/>
      <c r="AN437" s="166"/>
      <c r="AO437" s="166"/>
      <c r="AP437" s="166"/>
      <c r="AQ437" s="166"/>
      <c r="AR437" s="166"/>
      <c r="AS437" s="166"/>
      <c r="AT437" s="166"/>
      <c r="AU437" s="166"/>
      <c r="AV437" s="166"/>
      <c r="AW437" s="166"/>
      <c r="AX437" s="166"/>
      <c r="AY437" s="166"/>
      <c r="AZ437" s="166"/>
      <c r="BA437" s="166"/>
      <c r="BB437" s="166"/>
      <c r="BC437" s="166"/>
      <c r="BD437" s="166"/>
      <c r="BE437" s="166"/>
      <c r="BF437" s="166"/>
      <c r="BG437" s="166"/>
    </row>
    <row r="438" customHeight="1" spans="30:59">
      <c r="AD438" s="166"/>
      <c r="AE438" s="166"/>
      <c r="AF438" s="166"/>
      <c r="AG438" s="166"/>
      <c r="AH438" s="166"/>
      <c r="AI438" s="166"/>
      <c r="AJ438" s="166"/>
      <c r="AK438" s="166"/>
      <c r="AL438" s="166"/>
      <c r="AM438" s="166"/>
      <c r="AN438" s="166"/>
      <c r="AO438" s="166"/>
      <c r="AP438" s="166"/>
      <c r="AQ438" s="166"/>
      <c r="AR438" s="166"/>
      <c r="AS438" s="166"/>
      <c r="AT438" s="166"/>
      <c r="AU438" s="166"/>
      <c r="AV438" s="166"/>
      <c r="AW438" s="166"/>
      <c r="AX438" s="166"/>
      <c r="AY438" s="166"/>
      <c r="AZ438" s="166"/>
      <c r="BA438" s="166"/>
      <c r="BB438" s="166"/>
      <c r="BC438" s="166"/>
      <c r="BD438" s="166"/>
      <c r="BE438" s="166"/>
      <c r="BF438" s="166"/>
      <c r="BG438" s="166"/>
    </row>
    <row r="439" customHeight="1" spans="30:59">
      <c r="AD439" s="166"/>
      <c r="AE439" s="166"/>
      <c r="AF439" s="166"/>
      <c r="AG439" s="166"/>
      <c r="AH439" s="166"/>
      <c r="AI439" s="166"/>
      <c r="AJ439" s="166"/>
      <c r="AK439" s="166"/>
      <c r="AL439" s="166"/>
      <c r="AM439" s="166"/>
      <c r="AN439" s="166"/>
      <c r="AO439" s="166"/>
      <c r="AP439" s="166"/>
      <c r="AQ439" s="166"/>
      <c r="AR439" s="166"/>
      <c r="AS439" s="166"/>
      <c r="AT439" s="166"/>
      <c r="AU439" s="166"/>
      <c r="AV439" s="166"/>
      <c r="AW439" s="166"/>
      <c r="AX439" s="166"/>
      <c r="AY439" s="166"/>
      <c r="AZ439" s="166"/>
      <c r="BA439" s="166"/>
      <c r="BB439" s="166"/>
      <c r="BC439" s="166"/>
      <c r="BD439" s="166"/>
      <c r="BE439" s="166"/>
      <c r="BF439" s="166"/>
      <c r="BG439" s="166"/>
    </row>
    <row r="440" customHeight="1" spans="30:59">
      <c r="AD440" s="166"/>
      <c r="AE440" s="166"/>
      <c r="AF440" s="166"/>
      <c r="AG440" s="166"/>
      <c r="AH440" s="166"/>
      <c r="AI440" s="166"/>
      <c r="AJ440" s="166"/>
      <c r="AK440" s="166"/>
      <c r="AL440" s="166"/>
      <c r="AM440" s="166"/>
      <c r="AN440" s="166"/>
      <c r="AO440" s="166"/>
      <c r="AP440" s="166"/>
      <c r="AQ440" s="166"/>
      <c r="AR440" s="166"/>
      <c r="AS440" s="166"/>
      <c r="AT440" s="166"/>
      <c r="AU440" s="166"/>
      <c r="AV440" s="166"/>
      <c r="AW440" s="166"/>
      <c r="AX440" s="166"/>
      <c r="AY440" s="166"/>
      <c r="AZ440" s="166"/>
      <c r="BA440" s="166"/>
      <c r="BB440" s="166"/>
      <c r="BC440" s="166"/>
      <c r="BD440" s="166"/>
      <c r="BE440" s="166"/>
      <c r="BF440" s="166"/>
      <c r="BG440" s="166"/>
    </row>
    <row r="441" customHeight="1" spans="30:59">
      <c r="AD441" s="166"/>
      <c r="AE441" s="166"/>
      <c r="AF441" s="166"/>
      <c r="AG441" s="166"/>
      <c r="AH441" s="166"/>
      <c r="AI441" s="166"/>
      <c r="AJ441" s="166"/>
      <c r="AK441" s="166"/>
      <c r="AL441" s="166"/>
      <c r="AM441" s="166"/>
      <c r="AN441" s="166"/>
      <c r="AO441" s="166"/>
      <c r="AP441" s="166"/>
      <c r="AQ441" s="166"/>
      <c r="AR441" s="166"/>
      <c r="AS441" s="166"/>
      <c r="AT441" s="166"/>
      <c r="AU441" s="166"/>
      <c r="AV441" s="166"/>
      <c r="AW441" s="166"/>
      <c r="AX441" s="166"/>
      <c r="AY441" s="166"/>
      <c r="AZ441" s="166"/>
      <c r="BA441" s="166"/>
      <c r="BB441" s="166"/>
      <c r="BC441" s="166"/>
      <c r="BD441" s="166"/>
      <c r="BE441" s="166"/>
      <c r="BF441" s="166"/>
      <c r="BG441" s="166"/>
    </row>
    <row r="442" customHeight="1" spans="30:59">
      <c r="AD442" s="166"/>
      <c r="AE442" s="166"/>
      <c r="AF442" s="166"/>
      <c r="AG442" s="166"/>
      <c r="AH442" s="166"/>
      <c r="AI442" s="166"/>
      <c r="AJ442" s="166"/>
      <c r="AK442" s="166"/>
      <c r="AL442" s="166"/>
      <c r="AM442" s="166"/>
      <c r="AN442" s="166"/>
      <c r="AO442" s="166"/>
      <c r="AP442" s="166"/>
      <c r="AQ442" s="166"/>
      <c r="AR442" s="166"/>
      <c r="AS442" s="166"/>
      <c r="AT442" s="166"/>
      <c r="AU442" s="166"/>
      <c r="AV442" s="166"/>
      <c r="AW442" s="166"/>
      <c r="AX442" s="166"/>
      <c r="AY442" s="166"/>
      <c r="AZ442" s="166"/>
      <c r="BA442" s="166"/>
      <c r="BB442" s="166"/>
      <c r="BC442" s="166"/>
      <c r="BD442" s="166"/>
      <c r="BE442" s="166"/>
      <c r="BF442" s="166"/>
      <c r="BG442" s="166"/>
    </row>
    <row r="443" customHeight="1" spans="30:59">
      <c r="AD443" s="166"/>
      <c r="AE443" s="166"/>
      <c r="AF443" s="166"/>
      <c r="AG443" s="166"/>
      <c r="AH443" s="166"/>
      <c r="AI443" s="166"/>
      <c r="AJ443" s="166"/>
      <c r="AK443" s="166"/>
      <c r="AL443" s="166"/>
      <c r="AM443" s="166"/>
      <c r="AN443" s="166"/>
      <c r="AO443" s="166"/>
      <c r="AP443" s="166"/>
      <c r="AQ443" s="166"/>
      <c r="AR443" s="166"/>
      <c r="AS443" s="166"/>
      <c r="AT443" s="166"/>
      <c r="AU443" s="166"/>
      <c r="AV443" s="166"/>
      <c r="AW443" s="166"/>
      <c r="AX443" s="166"/>
      <c r="AY443" s="166"/>
      <c r="AZ443" s="166"/>
      <c r="BA443" s="166"/>
      <c r="BB443" s="166"/>
      <c r="BC443" s="166"/>
      <c r="BD443" s="166"/>
      <c r="BE443" s="166"/>
      <c r="BF443" s="166"/>
      <c r="BG443" s="166"/>
    </row>
    <row r="444" customHeight="1" spans="30:59">
      <c r="AD444" s="166"/>
      <c r="AE444" s="166"/>
      <c r="AF444" s="166"/>
      <c r="AG444" s="166"/>
      <c r="AH444" s="166"/>
      <c r="AI444" s="166"/>
      <c r="AJ444" s="166"/>
      <c r="AK444" s="166"/>
      <c r="AL444" s="166"/>
      <c r="AM444" s="166"/>
      <c r="AN444" s="166"/>
      <c r="AO444" s="166"/>
      <c r="AP444" s="166"/>
      <c r="AQ444" s="166"/>
      <c r="AR444" s="166"/>
      <c r="AS444" s="166"/>
      <c r="AT444" s="166"/>
      <c r="AU444" s="166"/>
      <c r="AV444" s="166"/>
      <c r="AW444" s="166"/>
      <c r="AX444" s="166"/>
      <c r="AY444" s="166"/>
      <c r="AZ444" s="166"/>
      <c r="BA444" s="166"/>
      <c r="BB444" s="166"/>
      <c r="BC444" s="166"/>
      <c r="BD444" s="166"/>
      <c r="BE444" s="166"/>
      <c r="BF444" s="166"/>
      <c r="BG444" s="166"/>
    </row>
    <row r="445" customHeight="1" spans="30:59">
      <c r="AD445" s="166"/>
      <c r="AE445" s="166"/>
      <c r="AF445" s="166"/>
      <c r="AG445" s="166"/>
      <c r="AH445" s="166"/>
      <c r="AI445" s="166"/>
      <c r="AJ445" s="166"/>
      <c r="AK445" s="166"/>
      <c r="AL445" s="166"/>
      <c r="AM445" s="166"/>
      <c r="AN445" s="166"/>
      <c r="AO445" s="166"/>
      <c r="AP445" s="166"/>
      <c r="AQ445" s="166"/>
      <c r="AR445" s="166"/>
      <c r="AS445" s="166"/>
      <c r="AT445" s="166"/>
      <c r="AU445" s="166"/>
      <c r="AV445" s="166"/>
      <c r="AW445" s="166"/>
      <c r="AX445" s="166"/>
      <c r="AY445" s="166"/>
      <c r="AZ445" s="166"/>
      <c r="BA445" s="166"/>
      <c r="BB445" s="166"/>
      <c r="BC445" s="166"/>
      <c r="BD445" s="166"/>
      <c r="BE445" s="166"/>
      <c r="BF445" s="166"/>
      <c r="BG445" s="166"/>
    </row>
    <row r="446" customHeight="1" spans="30:59">
      <c r="AD446" s="166"/>
      <c r="AE446" s="166"/>
      <c r="AF446" s="166"/>
      <c r="AG446" s="166"/>
      <c r="AH446" s="166"/>
      <c r="AI446" s="166"/>
      <c r="AJ446" s="166"/>
      <c r="AK446" s="166"/>
      <c r="AL446" s="166"/>
      <c r="AM446" s="166"/>
      <c r="AN446" s="166"/>
      <c r="AO446" s="166"/>
      <c r="AP446" s="166"/>
      <c r="AQ446" s="166"/>
      <c r="AR446" s="166"/>
      <c r="AS446" s="166"/>
      <c r="AT446" s="166"/>
      <c r="AU446" s="166"/>
      <c r="AV446" s="166"/>
      <c r="AW446" s="166"/>
      <c r="AX446" s="166"/>
      <c r="AY446" s="166"/>
      <c r="AZ446" s="166"/>
      <c r="BA446" s="166"/>
      <c r="BB446" s="166"/>
      <c r="BC446" s="166"/>
      <c r="BD446" s="166"/>
      <c r="BE446" s="166"/>
      <c r="BF446" s="166"/>
      <c r="BG446" s="166"/>
    </row>
    <row r="447" customHeight="1" spans="30:59">
      <c r="AD447" s="166"/>
      <c r="AE447" s="166"/>
      <c r="AF447" s="166"/>
      <c r="AG447" s="166"/>
      <c r="AH447" s="166"/>
      <c r="AI447" s="166"/>
      <c r="AJ447" s="166"/>
      <c r="AK447" s="166"/>
      <c r="AL447" s="166"/>
      <c r="AM447" s="166"/>
      <c r="AN447" s="166"/>
      <c r="AO447" s="166"/>
      <c r="AP447" s="166"/>
      <c r="AQ447" s="166"/>
      <c r="AR447" s="166"/>
      <c r="AS447" s="166"/>
      <c r="AT447" s="166"/>
      <c r="AU447" s="166"/>
      <c r="AV447" s="166"/>
      <c r="AW447" s="166"/>
      <c r="AX447" s="166"/>
      <c r="AY447" s="166"/>
      <c r="AZ447" s="166"/>
      <c r="BA447" s="166"/>
      <c r="BB447" s="166"/>
      <c r="BC447" s="166"/>
      <c r="BD447" s="166"/>
      <c r="BE447" s="166"/>
      <c r="BF447" s="166"/>
      <c r="BG447" s="166"/>
    </row>
    <row r="448" customHeight="1" spans="30:59">
      <c r="AD448" s="166"/>
      <c r="AE448" s="166"/>
      <c r="AF448" s="166"/>
      <c r="AG448" s="166"/>
      <c r="AH448" s="166"/>
      <c r="AI448" s="166"/>
      <c r="AJ448" s="166"/>
      <c r="AK448" s="166"/>
      <c r="AL448" s="166"/>
      <c r="AM448" s="166"/>
      <c r="AN448" s="166"/>
      <c r="AO448" s="166"/>
      <c r="AP448" s="166"/>
      <c r="AQ448" s="166"/>
      <c r="AR448" s="166"/>
      <c r="AS448" s="166"/>
      <c r="AT448" s="166"/>
      <c r="AU448" s="166"/>
      <c r="AV448" s="166"/>
      <c r="AW448" s="166"/>
      <c r="AX448" s="166"/>
      <c r="AY448" s="166"/>
      <c r="AZ448" s="166"/>
      <c r="BA448" s="166"/>
      <c r="BB448" s="166"/>
      <c r="BC448" s="166"/>
      <c r="BD448" s="166"/>
      <c r="BE448" s="166"/>
      <c r="BF448" s="166"/>
      <c r="BG448" s="166"/>
    </row>
    <row r="449" customHeight="1" spans="30:59">
      <c r="AD449" s="166"/>
      <c r="AE449" s="166"/>
      <c r="AF449" s="166"/>
      <c r="AG449" s="166"/>
      <c r="AH449" s="166"/>
      <c r="AI449" s="166"/>
      <c r="AJ449" s="166"/>
      <c r="AK449" s="166"/>
      <c r="AL449" s="166"/>
      <c r="AM449" s="166"/>
      <c r="AN449" s="166"/>
      <c r="AO449" s="166"/>
      <c r="AP449" s="166"/>
      <c r="AQ449" s="166"/>
      <c r="AR449" s="166"/>
      <c r="AS449" s="166"/>
      <c r="AT449" s="166"/>
      <c r="AU449" s="166"/>
      <c r="AV449" s="166"/>
      <c r="AW449" s="166"/>
      <c r="AX449" s="166"/>
      <c r="AY449" s="166"/>
      <c r="AZ449" s="166"/>
      <c r="BA449" s="166"/>
      <c r="BB449" s="166"/>
      <c r="BC449" s="166"/>
      <c r="BD449" s="166"/>
      <c r="BE449" s="166"/>
      <c r="BF449" s="166"/>
      <c r="BG449" s="166"/>
    </row>
    <row r="450" customHeight="1" spans="30:59">
      <c r="AD450" s="166"/>
      <c r="AE450" s="166"/>
      <c r="AF450" s="166"/>
      <c r="AG450" s="166"/>
      <c r="AH450" s="166"/>
      <c r="AI450" s="166"/>
      <c r="AJ450" s="166"/>
      <c r="AK450" s="166"/>
      <c r="AL450" s="166"/>
      <c r="AM450" s="166"/>
      <c r="AN450" s="166"/>
      <c r="AO450" s="166"/>
      <c r="AP450" s="166"/>
      <c r="AQ450" s="166"/>
      <c r="AR450" s="166"/>
      <c r="AS450" s="166"/>
      <c r="AT450" s="166"/>
      <c r="AU450" s="166"/>
      <c r="AV450" s="166"/>
      <c r="AW450" s="166"/>
      <c r="AX450" s="166"/>
      <c r="AY450" s="166"/>
      <c r="AZ450" s="166"/>
      <c r="BA450" s="166"/>
      <c r="BB450" s="166"/>
      <c r="BC450" s="166"/>
      <c r="BD450" s="166"/>
      <c r="BE450" s="166"/>
      <c r="BF450" s="166"/>
      <c r="BG450" s="166"/>
    </row>
    <row r="451" customHeight="1" spans="30:59">
      <c r="AD451" s="166"/>
      <c r="AE451" s="166"/>
      <c r="AF451" s="166"/>
      <c r="AG451" s="166"/>
      <c r="AH451" s="166"/>
      <c r="AI451" s="166"/>
      <c r="AJ451" s="166"/>
      <c r="AK451" s="166"/>
      <c r="AL451" s="166"/>
      <c r="AM451" s="166"/>
      <c r="AN451" s="166"/>
      <c r="AO451" s="166"/>
      <c r="AP451" s="166"/>
      <c r="AQ451" s="166"/>
      <c r="AR451" s="166"/>
      <c r="AS451" s="166"/>
      <c r="AT451" s="166"/>
      <c r="AU451" s="166"/>
      <c r="AV451" s="166"/>
      <c r="AW451" s="166"/>
      <c r="AX451" s="166"/>
      <c r="AY451" s="166"/>
      <c r="AZ451" s="166"/>
      <c r="BA451" s="166"/>
      <c r="BB451" s="166"/>
      <c r="BC451" s="166"/>
      <c r="BD451" s="166"/>
      <c r="BE451" s="166"/>
      <c r="BF451" s="166"/>
      <c r="BG451" s="166"/>
    </row>
    <row r="452" customHeight="1" spans="30:59">
      <c r="AD452" s="166"/>
      <c r="AE452" s="166"/>
      <c r="AF452" s="166"/>
      <c r="AG452" s="166"/>
      <c r="AH452" s="166"/>
      <c r="AI452" s="166"/>
      <c r="AJ452" s="166"/>
      <c r="AK452" s="166"/>
      <c r="AL452" s="166"/>
      <c r="AM452" s="166"/>
      <c r="AN452" s="166"/>
      <c r="AO452" s="166"/>
      <c r="AP452" s="166"/>
      <c r="AQ452" s="166"/>
      <c r="AR452" s="166"/>
      <c r="AS452" s="166"/>
      <c r="AT452" s="166"/>
      <c r="AU452" s="166"/>
      <c r="AV452" s="166"/>
      <c r="AW452" s="166"/>
      <c r="AX452" s="166"/>
      <c r="AY452" s="166"/>
      <c r="AZ452" s="166"/>
      <c r="BA452" s="166"/>
      <c r="BB452" s="166"/>
      <c r="BC452" s="166"/>
      <c r="BD452" s="166"/>
      <c r="BE452" s="166"/>
      <c r="BF452" s="166"/>
      <c r="BG452" s="166"/>
    </row>
    <row r="453" customHeight="1" spans="30:59">
      <c r="AD453" s="166"/>
      <c r="AE453" s="166"/>
      <c r="AF453" s="166"/>
      <c r="AG453" s="166"/>
      <c r="AH453" s="166"/>
      <c r="AI453" s="166"/>
      <c r="AJ453" s="166"/>
      <c r="AK453" s="166"/>
      <c r="AL453" s="166"/>
      <c r="AM453" s="166"/>
      <c r="AN453" s="166"/>
      <c r="AO453" s="166"/>
      <c r="AP453" s="166"/>
      <c r="AQ453" s="166"/>
      <c r="AR453" s="166"/>
      <c r="AS453" s="166"/>
      <c r="AT453" s="166"/>
      <c r="AU453" s="166"/>
      <c r="AV453" s="166"/>
      <c r="AW453" s="166"/>
      <c r="AX453" s="166"/>
      <c r="AY453" s="166"/>
      <c r="AZ453" s="166"/>
      <c r="BA453" s="166"/>
      <c r="BB453" s="166"/>
      <c r="BC453" s="166"/>
      <c r="BD453" s="166"/>
      <c r="BE453" s="166"/>
      <c r="BF453" s="166"/>
      <c r="BG453" s="166"/>
    </row>
    <row r="454" customHeight="1" spans="30:59">
      <c r="AD454" s="166"/>
      <c r="AE454" s="166"/>
      <c r="AF454" s="166"/>
      <c r="AG454" s="166"/>
      <c r="AH454" s="166"/>
      <c r="AI454" s="166"/>
      <c r="AJ454" s="166"/>
      <c r="AK454" s="166"/>
      <c r="AL454" s="166"/>
      <c r="AM454" s="166"/>
      <c r="AN454" s="166"/>
      <c r="AO454" s="166"/>
      <c r="AP454" s="166"/>
      <c r="AQ454" s="166"/>
      <c r="AR454" s="166"/>
      <c r="AS454" s="166"/>
      <c r="AT454" s="166"/>
      <c r="AU454" s="166"/>
      <c r="AV454" s="166"/>
      <c r="AW454" s="166"/>
      <c r="AX454" s="166"/>
      <c r="AY454" s="166"/>
      <c r="AZ454" s="166"/>
      <c r="BA454" s="166"/>
      <c r="BB454" s="166"/>
      <c r="BC454" s="166"/>
      <c r="BD454" s="166"/>
      <c r="BE454" s="166"/>
      <c r="BF454" s="166"/>
      <c r="BG454" s="166"/>
    </row>
    <row r="455" customHeight="1" spans="30:59">
      <c r="AD455" s="166"/>
      <c r="AE455" s="166"/>
      <c r="AF455" s="166"/>
      <c r="AG455" s="166"/>
      <c r="AH455" s="166"/>
      <c r="AI455" s="166"/>
      <c r="AJ455" s="166"/>
      <c r="AK455" s="166"/>
      <c r="AL455" s="166"/>
      <c r="AM455" s="166"/>
      <c r="AN455" s="166"/>
      <c r="AO455" s="166"/>
      <c r="AP455" s="166"/>
      <c r="AQ455" s="166"/>
      <c r="AR455" s="166"/>
      <c r="AS455" s="166"/>
      <c r="AT455" s="166"/>
      <c r="AU455" s="166"/>
      <c r="AV455" s="166"/>
      <c r="AW455" s="166"/>
      <c r="AX455" s="166"/>
      <c r="AY455" s="166"/>
      <c r="AZ455" s="166"/>
      <c r="BA455" s="166"/>
      <c r="BB455" s="166"/>
      <c r="BC455" s="166"/>
      <c r="BD455" s="166"/>
      <c r="BE455" s="166"/>
      <c r="BF455" s="166"/>
      <c r="BG455" s="166"/>
    </row>
    <row r="456" customHeight="1" spans="30:59">
      <c r="AD456" s="166"/>
      <c r="AE456" s="166"/>
      <c r="AF456" s="166"/>
      <c r="AG456" s="166"/>
      <c r="AH456" s="166"/>
      <c r="AI456" s="166"/>
      <c r="AJ456" s="166"/>
      <c r="AK456" s="166"/>
      <c r="AL456" s="166"/>
      <c r="AM456" s="166"/>
      <c r="AN456" s="166"/>
      <c r="AO456" s="166"/>
      <c r="AP456" s="166"/>
      <c r="AQ456" s="166"/>
      <c r="AR456" s="166"/>
      <c r="AS456" s="166"/>
      <c r="AT456" s="166"/>
      <c r="AU456" s="166"/>
      <c r="AV456" s="166"/>
      <c r="AW456" s="166"/>
      <c r="AX456" s="166"/>
      <c r="AY456" s="166"/>
      <c r="AZ456" s="166"/>
      <c r="BA456" s="166"/>
      <c r="BB456" s="166"/>
      <c r="BC456" s="166"/>
      <c r="BD456" s="166"/>
      <c r="BE456" s="166"/>
      <c r="BF456" s="166"/>
      <c r="BG456" s="166"/>
    </row>
    <row r="457" customHeight="1" spans="30:59">
      <c r="AD457" s="166"/>
      <c r="AE457" s="166"/>
      <c r="AF457" s="166"/>
      <c r="AG457" s="166"/>
      <c r="AH457" s="166"/>
      <c r="AI457" s="166"/>
      <c r="AJ457" s="166"/>
      <c r="AK457" s="166"/>
      <c r="AL457" s="166"/>
      <c r="AM457" s="166"/>
      <c r="AN457" s="166"/>
      <c r="AO457" s="166"/>
      <c r="AP457" s="166"/>
      <c r="AQ457" s="166"/>
      <c r="AR457" s="166"/>
      <c r="AS457" s="166"/>
      <c r="AT457" s="166"/>
      <c r="AU457" s="166"/>
      <c r="AV457" s="166"/>
      <c r="AW457" s="166"/>
      <c r="AX457" s="166"/>
      <c r="AY457" s="166"/>
      <c r="AZ457" s="166"/>
      <c r="BA457" s="166"/>
      <c r="BB457" s="166"/>
      <c r="BC457" s="166"/>
      <c r="BD457" s="166"/>
      <c r="BE457" s="166"/>
      <c r="BF457" s="166"/>
      <c r="BG457" s="166"/>
    </row>
    <row r="458" customHeight="1" spans="30:59">
      <c r="AD458" s="166"/>
      <c r="AE458" s="166"/>
      <c r="AF458" s="166"/>
      <c r="AG458" s="166"/>
      <c r="AH458" s="166"/>
      <c r="AI458" s="166"/>
      <c r="AJ458" s="166"/>
      <c r="AK458" s="166"/>
      <c r="AL458" s="166"/>
      <c r="AM458" s="166"/>
      <c r="AN458" s="166"/>
      <c r="AO458" s="166"/>
      <c r="AP458" s="166"/>
      <c r="AQ458" s="166"/>
      <c r="AR458" s="166"/>
      <c r="AS458" s="166"/>
      <c r="AT458" s="166"/>
      <c r="AU458" s="166"/>
      <c r="AV458" s="166"/>
      <c r="AW458" s="166"/>
      <c r="AX458" s="166"/>
      <c r="AY458" s="166"/>
      <c r="AZ458" s="166"/>
      <c r="BA458" s="166"/>
      <c r="BB458" s="166"/>
      <c r="BC458" s="166"/>
      <c r="BD458" s="166"/>
      <c r="BE458" s="166"/>
      <c r="BF458" s="166"/>
      <c r="BG458" s="166"/>
    </row>
    <row r="459" customHeight="1" spans="30:59">
      <c r="AD459" s="166"/>
      <c r="AE459" s="166"/>
      <c r="AF459" s="166"/>
      <c r="AG459" s="166"/>
      <c r="AH459" s="166"/>
      <c r="AI459" s="166"/>
      <c r="AJ459" s="166"/>
      <c r="AK459" s="166"/>
      <c r="AL459" s="166"/>
      <c r="AM459" s="166"/>
      <c r="AN459" s="166"/>
      <c r="AO459" s="166"/>
      <c r="AP459" s="166"/>
      <c r="AQ459" s="166"/>
      <c r="AR459" s="166"/>
      <c r="AS459" s="166"/>
      <c r="AT459" s="166"/>
      <c r="AU459" s="166"/>
      <c r="AV459" s="166"/>
      <c r="AW459" s="166"/>
      <c r="AX459" s="166"/>
      <c r="AY459" s="166"/>
      <c r="AZ459" s="166"/>
      <c r="BA459" s="166"/>
      <c r="BB459" s="166"/>
      <c r="BC459" s="166"/>
      <c r="BD459" s="166"/>
      <c r="BE459" s="166"/>
      <c r="BF459" s="166"/>
      <c r="BG459" s="166"/>
    </row>
    <row r="460" customHeight="1" spans="30:59">
      <c r="AD460" s="166"/>
      <c r="AE460" s="166"/>
      <c r="AF460" s="166"/>
      <c r="AG460" s="166"/>
      <c r="AH460" s="166"/>
      <c r="AI460" s="166"/>
      <c r="AJ460" s="166"/>
      <c r="AK460" s="166"/>
      <c r="AL460" s="166"/>
      <c r="AM460" s="166"/>
      <c r="AN460" s="166"/>
      <c r="AO460" s="166"/>
      <c r="AP460" s="166"/>
      <c r="AQ460" s="166"/>
      <c r="AR460" s="166"/>
      <c r="AS460" s="166"/>
      <c r="AT460" s="166"/>
      <c r="AU460" s="166"/>
      <c r="AV460" s="166"/>
      <c r="AW460" s="166"/>
      <c r="AX460" s="166"/>
      <c r="AY460" s="166"/>
      <c r="AZ460" s="166"/>
      <c r="BA460" s="166"/>
      <c r="BB460" s="166"/>
      <c r="BC460" s="166"/>
      <c r="BD460" s="166"/>
      <c r="BE460" s="166"/>
      <c r="BF460" s="166"/>
      <c r="BG460" s="166"/>
    </row>
    <row r="461" customHeight="1" spans="30:59">
      <c r="AD461" s="166"/>
      <c r="AE461" s="166"/>
      <c r="AF461" s="166"/>
      <c r="AG461" s="166"/>
      <c r="AH461" s="166"/>
      <c r="AI461" s="166"/>
      <c r="AJ461" s="166"/>
      <c r="AK461" s="166"/>
      <c r="AL461" s="166"/>
      <c r="AM461" s="166"/>
      <c r="AN461" s="166"/>
      <c r="AO461" s="166"/>
      <c r="AP461" s="166"/>
      <c r="AQ461" s="166"/>
      <c r="AR461" s="166"/>
      <c r="AS461" s="166"/>
      <c r="AT461" s="166"/>
      <c r="AU461" s="166"/>
      <c r="AV461" s="166"/>
      <c r="AW461" s="166"/>
      <c r="AX461" s="166"/>
      <c r="AY461" s="166"/>
      <c r="AZ461" s="166"/>
      <c r="BA461" s="166"/>
      <c r="BB461" s="166"/>
      <c r="BC461" s="166"/>
      <c r="BD461" s="166"/>
      <c r="BE461" s="166"/>
      <c r="BF461" s="166"/>
      <c r="BG461" s="166"/>
    </row>
    <row r="462" customHeight="1" spans="30:59">
      <c r="AD462" s="166"/>
      <c r="AE462" s="166"/>
      <c r="AF462" s="166"/>
      <c r="AG462" s="166"/>
      <c r="AH462" s="166"/>
      <c r="AI462" s="166"/>
      <c r="AJ462" s="166"/>
      <c r="AK462" s="166"/>
      <c r="AL462" s="166"/>
      <c r="AM462" s="166"/>
      <c r="AN462" s="166"/>
      <c r="AO462" s="166"/>
      <c r="AP462" s="166"/>
      <c r="AQ462" s="166"/>
      <c r="AR462" s="166"/>
      <c r="AS462" s="166"/>
      <c r="AT462" s="166"/>
      <c r="AU462" s="166"/>
      <c r="AV462" s="166"/>
      <c r="AW462" s="166"/>
      <c r="AX462" s="166"/>
      <c r="AY462" s="166"/>
      <c r="AZ462" s="166"/>
      <c r="BA462" s="166"/>
      <c r="BB462" s="166"/>
      <c r="BC462" s="166"/>
      <c r="BD462" s="166"/>
      <c r="BE462" s="166"/>
      <c r="BF462" s="166"/>
      <c r="BG462" s="166"/>
    </row>
    <row r="463" customHeight="1" spans="30:59">
      <c r="AD463" s="166"/>
      <c r="AE463" s="166"/>
      <c r="AF463" s="166"/>
      <c r="AG463" s="166"/>
      <c r="AH463" s="166"/>
      <c r="AI463" s="166"/>
      <c r="AJ463" s="166"/>
      <c r="AK463" s="166"/>
      <c r="AL463" s="166"/>
      <c r="AM463" s="166"/>
      <c r="AN463" s="166"/>
      <c r="AO463" s="166"/>
      <c r="AP463" s="166"/>
      <c r="AQ463" s="166"/>
      <c r="AR463" s="166"/>
      <c r="AS463" s="166"/>
      <c r="AT463" s="166"/>
      <c r="AU463" s="166"/>
      <c r="AV463" s="166"/>
      <c r="AW463" s="166"/>
      <c r="AX463" s="166"/>
      <c r="AY463" s="166"/>
      <c r="AZ463" s="166"/>
      <c r="BA463" s="166"/>
      <c r="BB463" s="166"/>
      <c r="BC463" s="166"/>
      <c r="BD463" s="166"/>
      <c r="BE463" s="166"/>
      <c r="BF463" s="166"/>
      <c r="BG463" s="166"/>
    </row>
    <row r="464" customHeight="1" spans="30:59">
      <c r="AD464" s="166"/>
      <c r="AE464" s="166"/>
      <c r="AF464" s="166"/>
      <c r="AG464" s="166"/>
      <c r="AH464" s="166"/>
      <c r="AI464" s="166"/>
      <c r="AJ464" s="166"/>
      <c r="AK464" s="166"/>
      <c r="AL464" s="166"/>
      <c r="AM464" s="166"/>
      <c r="AN464" s="166"/>
      <c r="AO464" s="166"/>
      <c r="AP464" s="166"/>
      <c r="AQ464" s="166"/>
      <c r="AR464" s="166"/>
      <c r="AS464" s="166"/>
      <c r="AT464" s="166"/>
      <c r="AU464" s="166"/>
      <c r="AV464" s="166"/>
      <c r="AW464" s="166"/>
      <c r="AX464" s="166"/>
      <c r="AY464" s="166"/>
      <c r="AZ464" s="166"/>
      <c r="BA464" s="166"/>
      <c r="BB464" s="166"/>
      <c r="BC464" s="166"/>
      <c r="BD464" s="166"/>
      <c r="BE464" s="166"/>
      <c r="BF464" s="166"/>
      <c r="BG464" s="166"/>
    </row>
    <row r="465" customHeight="1" spans="30:59">
      <c r="AD465" s="166"/>
      <c r="AE465" s="166"/>
      <c r="AF465" s="166"/>
      <c r="AG465" s="166"/>
      <c r="AH465" s="166"/>
      <c r="AI465" s="166"/>
      <c r="AJ465" s="166"/>
      <c r="AK465" s="166"/>
      <c r="AL465" s="166"/>
      <c r="AM465" s="166"/>
      <c r="AN465" s="166"/>
      <c r="AO465" s="166"/>
      <c r="AP465" s="166"/>
      <c r="AQ465" s="166"/>
      <c r="AR465" s="166"/>
      <c r="AS465" s="166"/>
      <c r="AT465" s="166"/>
      <c r="AU465" s="166"/>
      <c r="AV465" s="166"/>
      <c r="AW465" s="166"/>
      <c r="AX465" s="166"/>
      <c r="AY465" s="166"/>
      <c r="AZ465" s="166"/>
      <c r="BA465" s="166"/>
      <c r="BB465" s="166"/>
      <c r="BC465" s="166"/>
      <c r="BD465" s="166"/>
      <c r="BE465" s="166"/>
      <c r="BF465" s="166"/>
      <c r="BG465" s="166"/>
    </row>
    <row r="466" customHeight="1" spans="30:59">
      <c r="AD466" s="166"/>
      <c r="AE466" s="166"/>
      <c r="AF466" s="166"/>
      <c r="AG466" s="166"/>
      <c r="AH466" s="166"/>
      <c r="AI466" s="166"/>
      <c r="AJ466" s="166"/>
      <c r="AK466" s="166"/>
      <c r="AL466" s="166"/>
      <c r="AM466" s="166"/>
      <c r="AN466" s="166"/>
      <c r="AO466" s="166"/>
      <c r="AP466" s="166"/>
      <c r="AQ466" s="166"/>
      <c r="AR466" s="166"/>
      <c r="AS466" s="166"/>
      <c r="AT466" s="166"/>
      <c r="AU466" s="166"/>
      <c r="AV466" s="166"/>
      <c r="AW466" s="166"/>
      <c r="AX466" s="166"/>
      <c r="AY466" s="166"/>
      <c r="AZ466" s="166"/>
      <c r="BA466" s="166"/>
      <c r="BB466" s="166"/>
      <c r="BC466" s="166"/>
      <c r="BD466" s="166"/>
      <c r="BE466" s="166"/>
      <c r="BF466" s="166"/>
      <c r="BG466" s="166"/>
    </row>
    <row r="467" customHeight="1" spans="30:59">
      <c r="AD467" s="166"/>
      <c r="AE467" s="166"/>
      <c r="AF467" s="166"/>
      <c r="AG467" s="166"/>
      <c r="AH467" s="166"/>
      <c r="AI467" s="166"/>
      <c r="AJ467" s="166"/>
      <c r="AK467" s="166"/>
      <c r="AL467" s="166"/>
      <c r="AM467" s="166"/>
      <c r="AN467" s="166"/>
      <c r="AO467" s="166"/>
      <c r="AP467" s="166"/>
      <c r="AQ467" s="166"/>
      <c r="AR467" s="166"/>
      <c r="AS467" s="166"/>
      <c r="AT467" s="166"/>
      <c r="AU467" s="166"/>
      <c r="AV467" s="166"/>
      <c r="AW467" s="166"/>
      <c r="AX467" s="166"/>
      <c r="AY467" s="166"/>
      <c r="AZ467" s="166"/>
      <c r="BA467" s="166"/>
      <c r="BB467" s="166"/>
      <c r="BC467" s="166"/>
      <c r="BD467" s="166"/>
      <c r="BE467" s="166"/>
      <c r="BF467" s="166"/>
      <c r="BG467" s="166"/>
    </row>
    <row r="468" customHeight="1" spans="30:59">
      <c r="AD468" s="166"/>
      <c r="AE468" s="166"/>
      <c r="AF468" s="166"/>
      <c r="AG468" s="166"/>
      <c r="AH468" s="166"/>
      <c r="AI468" s="166"/>
      <c r="AJ468" s="166"/>
      <c r="AK468" s="166"/>
      <c r="AL468" s="166"/>
      <c r="AM468" s="166"/>
      <c r="AN468" s="166"/>
      <c r="AO468" s="166"/>
      <c r="AP468" s="166"/>
      <c r="AQ468" s="166"/>
      <c r="AR468" s="166"/>
      <c r="AS468" s="166"/>
      <c r="AT468" s="166"/>
      <c r="AU468" s="166"/>
      <c r="AV468" s="166"/>
      <c r="AW468" s="166"/>
      <c r="AX468" s="166"/>
      <c r="AY468" s="166"/>
      <c r="AZ468" s="166"/>
      <c r="BA468" s="166"/>
      <c r="BB468" s="166"/>
      <c r="BC468" s="166"/>
      <c r="BD468" s="166"/>
      <c r="BE468" s="166"/>
      <c r="BF468" s="166"/>
      <c r="BG468" s="166"/>
    </row>
    <row r="469" customHeight="1" spans="30:59">
      <c r="AD469" s="166"/>
      <c r="AE469" s="166"/>
      <c r="AF469" s="166"/>
      <c r="AG469" s="166"/>
      <c r="AH469" s="166"/>
      <c r="AI469" s="166"/>
      <c r="AJ469" s="166"/>
      <c r="AK469" s="166"/>
      <c r="AL469" s="166"/>
      <c r="AM469" s="166"/>
      <c r="AN469" s="166"/>
      <c r="AO469" s="166"/>
      <c r="AP469" s="166"/>
      <c r="AQ469" s="166"/>
      <c r="AR469" s="166"/>
      <c r="AS469" s="166"/>
      <c r="AT469" s="166"/>
      <c r="AU469" s="166"/>
      <c r="AV469" s="166"/>
      <c r="AW469" s="166"/>
      <c r="AX469" s="166"/>
      <c r="AY469" s="166"/>
      <c r="AZ469" s="166"/>
      <c r="BA469" s="166"/>
      <c r="BB469" s="166"/>
      <c r="BC469" s="166"/>
      <c r="BD469" s="166"/>
      <c r="BE469" s="166"/>
      <c r="BF469" s="166"/>
      <c r="BG469" s="166"/>
    </row>
    <row r="470" customHeight="1" spans="30:59">
      <c r="AD470" s="166"/>
      <c r="AE470" s="166"/>
      <c r="AF470" s="166"/>
      <c r="AG470" s="166"/>
      <c r="AH470" s="166"/>
      <c r="AI470" s="166"/>
      <c r="AJ470" s="166"/>
      <c r="AK470" s="166"/>
      <c r="AL470" s="166"/>
      <c r="AM470" s="166"/>
      <c r="AN470" s="166"/>
      <c r="AO470" s="166"/>
      <c r="AP470" s="166"/>
      <c r="AQ470" s="166"/>
      <c r="AR470" s="166"/>
      <c r="AS470" s="166"/>
      <c r="AT470" s="166"/>
      <c r="AU470" s="166"/>
      <c r="AV470" s="166"/>
      <c r="AW470" s="166"/>
      <c r="AX470" s="166"/>
      <c r="AY470" s="166"/>
      <c r="AZ470" s="166"/>
      <c r="BA470" s="166"/>
      <c r="BB470" s="166"/>
      <c r="BC470" s="166"/>
      <c r="BD470" s="166"/>
      <c r="BE470" s="166"/>
      <c r="BF470" s="166"/>
      <c r="BG470" s="166"/>
    </row>
    <row r="471" customHeight="1" spans="30:59">
      <c r="AD471" s="166"/>
      <c r="AE471" s="166"/>
      <c r="AF471" s="166"/>
      <c r="AG471" s="166"/>
      <c r="AH471" s="166"/>
      <c r="AI471" s="166"/>
      <c r="AJ471" s="166"/>
      <c r="AK471" s="166"/>
      <c r="AL471" s="166"/>
      <c r="AM471" s="166"/>
      <c r="AN471" s="166"/>
      <c r="AO471" s="166"/>
      <c r="AP471" s="166"/>
      <c r="AQ471" s="166"/>
      <c r="AR471" s="166"/>
      <c r="AS471" s="166"/>
      <c r="AT471" s="166"/>
      <c r="AU471" s="166"/>
      <c r="AV471" s="166"/>
      <c r="AW471" s="166"/>
      <c r="AX471" s="166"/>
      <c r="AY471" s="166"/>
      <c r="AZ471" s="166"/>
      <c r="BA471" s="166"/>
      <c r="BB471" s="166"/>
      <c r="BC471" s="166"/>
      <c r="BD471" s="166"/>
      <c r="BE471" s="166"/>
      <c r="BF471" s="166"/>
      <c r="BG471" s="166"/>
    </row>
    <row r="472" customHeight="1" spans="30:59">
      <c r="AD472" s="166"/>
      <c r="AE472" s="166"/>
      <c r="AF472" s="166"/>
      <c r="AG472" s="166"/>
      <c r="AH472" s="166"/>
      <c r="AI472" s="166"/>
      <c r="AJ472" s="166"/>
      <c r="AK472" s="166"/>
      <c r="AL472" s="166"/>
      <c r="AM472" s="166"/>
      <c r="AN472" s="166"/>
      <c r="AO472" s="166"/>
      <c r="AP472" s="166"/>
      <c r="AQ472" s="166"/>
      <c r="AR472" s="166"/>
      <c r="AS472" s="166"/>
      <c r="AT472" s="166"/>
      <c r="AU472" s="166"/>
      <c r="AV472" s="166"/>
      <c r="AW472" s="166"/>
      <c r="AX472" s="166"/>
      <c r="AY472" s="166"/>
      <c r="AZ472" s="166"/>
      <c r="BA472" s="166"/>
      <c r="BB472" s="166"/>
      <c r="BC472" s="166"/>
      <c r="BD472" s="166"/>
      <c r="BE472" s="166"/>
      <c r="BF472" s="166"/>
      <c r="BG472" s="166"/>
    </row>
    <row r="473" customHeight="1" spans="30:59">
      <c r="AD473" s="166"/>
      <c r="AE473" s="166"/>
      <c r="AF473" s="166"/>
      <c r="AG473" s="166"/>
      <c r="AH473" s="166"/>
      <c r="AI473" s="166"/>
      <c r="AJ473" s="166"/>
      <c r="AK473" s="166"/>
      <c r="AL473" s="166"/>
      <c r="AM473" s="166"/>
      <c r="AN473" s="166"/>
      <c r="AO473" s="166"/>
      <c r="AP473" s="166"/>
      <c r="AQ473" s="166"/>
      <c r="AR473" s="166"/>
      <c r="AS473" s="166"/>
      <c r="AT473" s="166"/>
      <c r="AU473" s="166"/>
      <c r="AV473" s="166"/>
      <c r="AW473" s="166"/>
      <c r="AX473" s="166"/>
      <c r="AY473" s="166"/>
      <c r="AZ473" s="166"/>
      <c r="BA473" s="166"/>
      <c r="BB473" s="166"/>
      <c r="BC473" s="166"/>
      <c r="BD473" s="166"/>
      <c r="BE473" s="166"/>
      <c r="BF473" s="166"/>
      <c r="BG473" s="166"/>
    </row>
    <row r="474" customHeight="1" spans="30:59">
      <c r="AD474" s="166"/>
      <c r="AE474" s="166"/>
      <c r="AF474" s="166"/>
      <c r="AG474" s="166"/>
      <c r="AH474" s="166"/>
      <c r="AI474" s="166"/>
      <c r="AJ474" s="166"/>
      <c r="AK474" s="166"/>
      <c r="AL474" s="166"/>
      <c r="AM474" s="166"/>
      <c r="AN474" s="166"/>
      <c r="AO474" s="166"/>
      <c r="AP474" s="166"/>
      <c r="AQ474" s="166"/>
      <c r="AR474" s="166"/>
      <c r="AS474" s="166"/>
      <c r="AT474" s="166"/>
      <c r="AU474" s="166"/>
      <c r="AV474" s="166"/>
      <c r="AW474" s="166"/>
      <c r="AX474" s="166"/>
      <c r="AY474" s="166"/>
      <c r="AZ474" s="166"/>
      <c r="BA474" s="166"/>
      <c r="BB474" s="166"/>
      <c r="BC474" s="166"/>
      <c r="BD474" s="166"/>
      <c r="BE474" s="166"/>
      <c r="BF474" s="166"/>
      <c r="BG474" s="166"/>
    </row>
    <row r="475" customHeight="1" spans="30:59">
      <c r="AD475" s="166"/>
      <c r="AE475" s="166"/>
      <c r="AF475" s="166"/>
      <c r="AG475" s="166"/>
      <c r="AH475" s="166"/>
      <c r="AI475" s="166"/>
      <c r="AJ475" s="166"/>
      <c r="AK475" s="166"/>
      <c r="AL475" s="166"/>
      <c r="AM475" s="166"/>
      <c r="AN475" s="166"/>
      <c r="AO475" s="166"/>
      <c r="AP475" s="166"/>
      <c r="AQ475" s="166"/>
      <c r="AR475" s="166"/>
      <c r="AS475" s="166"/>
      <c r="AT475" s="166"/>
      <c r="AU475" s="166"/>
      <c r="AV475" s="166"/>
      <c r="AW475" s="166"/>
      <c r="AX475" s="166"/>
      <c r="AY475" s="166"/>
      <c r="AZ475" s="166"/>
      <c r="BA475" s="166"/>
      <c r="BB475" s="166"/>
      <c r="BC475" s="166"/>
      <c r="BD475" s="166"/>
      <c r="BE475" s="166"/>
      <c r="BF475" s="166"/>
      <c r="BG475" s="166"/>
    </row>
    <row r="476" customHeight="1" spans="30:59">
      <c r="AD476" s="166"/>
      <c r="AE476" s="166"/>
      <c r="AF476" s="166"/>
      <c r="AG476" s="166"/>
      <c r="AH476" s="166"/>
      <c r="AI476" s="166"/>
      <c r="AJ476" s="166"/>
      <c r="AK476" s="166"/>
      <c r="AL476" s="166"/>
      <c r="AM476" s="166"/>
      <c r="AN476" s="166"/>
      <c r="AO476" s="166"/>
      <c r="AP476" s="166"/>
      <c r="AQ476" s="166"/>
      <c r="AR476" s="166"/>
      <c r="AS476" s="166"/>
      <c r="AT476" s="166"/>
      <c r="AU476" s="166"/>
      <c r="AV476" s="166"/>
      <c r="AW476" s="166"/>
      <c r="AX476" s="166"/>
      <c r="AY476" s="166"/>
      <c r="AZ476" s="166"/>
      <c r="BA476" s="166"/>
      <c r="BB476" s="166"/>
      <c r="BC476" s="166"/>
      <c r="BD476" s="166"/>
      <c r="BE476" s="166"/>
      <c r="BF476" s="166"/>
      <c r="BG476" s="166"/>
    </row>
    <row r="477" customHeight="1" spans="30:59">
      <c r="AD477" s="166"/>
      <c r="AE477" s="166"/>
      <c r="AF477" s="166"/>
      <c r="AG477" s="166"/>
      <c r="AH477" s="166"/>
      <c r="AI477" s="166"/>
      <c r="AJ477" s="166"/>
      <c r="AK477" s="166"/>
      <c r="AL477" s="166"/>
      <c r="AM477" s="166"/>
      <c r="AN477" s="166"/>
      <c r="AO477" s="166"/>
      <c r="AP477" s="166"/>
      <c r="AQ477" s="166"/>
      <c r="AR477" s="166"/>
      <c r="AS477" s="166"/>
      <c r="AT477" s="166"/>
      <c r="AU477" s="166"/>
      <c r="AV477" s="166"/>
      <c r="AW477" s="166"/>
      <c r="AX477" s="166"/>
      <c r="AY477" s="166"/>
      <c r="AZ477" s="166"/>
      <c r="BA477" s="166"/>
      <c r="BB477" s="166"/>
      <c r="BC477" s="166"/>
      <c r="BD477" s="166"/>
      <c r="BE477" s="166"/>
      <c r="BF477" s="166"/>
      <c r="BG477" s="166"/>
    </row>
    <row r="478" customHeight="1" spans="30:59">
      <c r="AD478" s="166"/>
      <c r="AE478" s="166"/>
      <c r="AF478" s="166"/>
      <c r="AG478" s="166"/>
      <c r="AH478" s="166"/>
      <c r="AI478" s="166"/>
      <c r="AJ478" s="166"/>
      <c r="AK478" s="166"/>
      <c r="AL478" s="166"/>
      <c r="AM478" s="166"/>
      <c r="AN478" s="166"/>
      <c r="AO478" s="166"/>
      <c r="AP478" s="166"/>
      <c r="AQ478" s="166"/>
      <c r="AR478" s="166"/>
      <c r="AS478" s="166"/>
      <c r="AT478" s="166"/>
      <c r="AU478" s="166"/>
      <c r="AV478" s="166"/>
      <c r="AW478" s="166"/>
      <c r="AX478" s="166"/>
      <c r="AY478" s="166"/>
      <c r="AZ478" s="166"/>
      <c r="BA478" s="166"/>
      <c r="BB478" s="166"/>
      <c r="BC478" s="166"/>
      <c r="BD478" s="166"/>
      <c r="BE478" s="166"/>
      <c r="BF478" s="166"/>
      <c r="BG478" s="166"/>
    </row>
    <row r="479" customHeight="1" spans="30:59">
      <c r="AD479" s="166"/>
      <c r="AE479" s="166"/>
      <c r="AF479" s="166"/>
      <c r="AG479" s="166"/>
      <c r="AH479" s="166"/>
      <c r="AI479" s="166"/>
      <c r="AJ479" s="166"/>
      <c r="AK479" s="166"/>
      <c r="AL479" s="166"/>
      <c r="AM479" s="166"/>
      <c r="AN479" s="166"/>
      <c r="AO479" s="166"/>
      <c r="AP479" s="166"/>
      <c r="AQ479" s="166"/>
      <c r="AR479" s="166"/>
      <c r="AS479" s="166"/>
      <c r="AT479" s="166"/>
      <c r="AU479" s="166"/>
      <c r="AV479" s="166"/>
      <c r="AW479" s="166"/>
      <c r="AX479" s="166"/>
      <c r="AY479" s="166"/>
      <c r="AZ479" s="166"/>
      <c r="BA479" s="166"/>
      <c r="BB479" s="166"/>
      <c r="BC479" s="166"/>
      <c r="BD479" s="166"/>
      <c r="BE479" s="166"/>
      <c r="BF479" s="166"/>
      <c r="BG479" s="166"/>
    </row>
    <row r="480" customHeight="1" spans="30:59">
      <c r="AD480" s="166"/>
      <c r="AE480" s="166"/>
      <c r="AF480" s="166"/>
      <c r="AG480" s="166"/>
      <c r="AH480" s="166"/>
      <c r="AI480" s="166"/>
      <c r="AJ480" s="166"/>
      <c r="AK480" s="166"/>
      <c r="AL480" s="166"/>
      <c r="AM480" s="166"/>
      <c r="AN480" s="166"/>
      <c r="AO480" s="166"/>
      <c r="AP480" s="166"/>
      <c r="AQ480" s="166"/>
      <c r="AR480" s="166"/>
      <c r="AS480" s="166"/>
      <c r="AT480" s="166"/>
      <c r="AU480" s="166"/>
      <c r="AV480" s="166"/>
      <c r="AW480" s="166"/>
      <c r="AX480" s="166"/>
      <c r="AY480" s="166"/>
      <c r="AZ480" s="166"/>
      <c r="BA480" s="166"/>
      <c r="BB480" s="166"/>
      <c r="BC480" s="166"/>
      <c r="BD480" s="166"/>
      <c r="BE480" s="166"/>
      <c r="BF480" s="166"/>
      <c r="BG480" s="166"/>
    </row>
    <row r="481" customHeight="1" spans="30:59">
      <c r="AD481" s="166"/>
      <c r="AE481" s="166"/>
      <c r="AF481" s="166"/>
      <c r="AG481" s="166"/>
      <c r="AH481" s="166"/>
      <c r="AI481" s="166"/>
      <c r="AJ481" s="166"/>
      <c r="AK481" s="166"/>
      <c r="AL481" s="166"/>
      <c r="AM481" s="166"/>
      <c r="AN481" s="166"/>
      <c r="AO481" s="166"/>
      <c r="AP481" s="166"/>
      <c r="AQ481" s="166"/>
      <c r="AR481" s="166"/>
      <c r="AS481" s="166"/>
      <c r="AT481" s="166"/>
      <c r="AU481" s="166"/>
      <c r="AV481" s="166"/>
      <c r="AW481" s="166"/>
      <c r="AX481" s="166"/>
      <c r="AY481" s="166"/>
      <c r="AZ481" s="166"/>
      <c r="BA481" s="166"/>
      <c r="BB481" s="166"/>
      <c r="BC481" s="166"/>
      <c r="BD481" s="166"/>
      <c r="BE481" s="166"/>
      <c r="BF481" s="166"/>
      <c r="BG481" s="166"/>
    </row>
    <row r="482" customHeight="1" spans="30:59">
      <c r="AD482" s="166"/>
      <c r="AE482" s="166"/>
      <c r="AF482" s="166"/>
      <c r="AG482" s="166"/>
      <c r="AH482" s="166"/>
      <c r="AI482" s="166"/>
      <c r="AJ482" s="166"/>
      <c r="AK482" s="166"/>
      <c r="AL482" s="166"/>
      <c r="AM482" s="166"/>
      <c r="AN482" s="166"/>
      <c r="AO482" s="166"/>
      <c r="AP482" s="166"/>
      <c r="AQ482" s="166"/>
      <c r="AR482" s="166"/>
      <c r="AS482" s="166"/>
      <c r="AT482" s="166"/>
      <c r="AU482" s="166"/>
      <c r="AV482" s="166"/>
      <c r="AW482" s="166"/>
      <c r="AX482" s="166"/>
      <c r="AY482" s="166"/>
      <c r="AZ482" s="166"/>
      <c r="BA482" s="166"/>
      <c r="BB482" s="166"/>
      <c r="BC482" s="166"/>
      <c r="BD482" s="166"/>
      <c r="BE482" s="166"/>
      <c r="BF482" s="166"/>
      <c r="BG482" s="166"/>
    </row>
    <row r="483" customHeight="1" spans="30:59">
      <c r="AD483" s="166"/>
      <c r="AE483" s="166"/>
      <c r="AF483" s="166"/>
      <c r="AG483" s="166"/>
      <c r="AH483" s="166"/>
      <c r="AI483" s="166"/>
      <c r="AJ483" s="166"/>
      <c r="AK483" s="166"/>
      <c r="AL483" s="166"/>
      <c r="AM483" s="166"/>
      <c r="AN483" s="166"/>
      <c r="AO483" s="166"/>
      <c r="AP483" s="166"/>
      <c r="AQ483" s="166"/>
      <c r="AR483" s="166"/>
      <c r="AS483" s="166"/>
      <c r="AT483" s="166"/>
      <c r="AU483" s="166"/>
      <c r="AV483" s="166"/>
      <c r="AW483" s="166"/>
      <c r="AX483" s="166"/>
      <c r="AY483" s="166"/>
      <c r="AZ483" s="166"/>
      <c r="BA483" s="166"/>
      <c r="BB483" s="166"/>
      <c r="BC483" s="166"/>
      <c r="BD483" s="166"/>
      <c r="BE483" s="166"/>
      <c r="BF483" s="166"/>
      <c r="BG483" s="166"/>
    </row>
    <row r="484" customHeight="1" spans="30:59">
      <c r="AD484" s="166"/>
      <c r="AE484" s="166"/>
      <c r="AF484" s="166"/>
      <c r="AG484" s="166"/>
      <c r="AH484" s="166"/>
      <c r="AI484" s="166"/>
      <c r="AJ484" s="166"/>
      <c r="AK484" s="166"/>
      <c r="AL484" s="166"/>
      <c r="AM484" s="166"/>
      <c r="AN484" s="166"/>
      <c r="AO484" s="166"/>
      <c r="AP484" s="166"/>
      <c r="AQ484" s="166"/>
      <c r="AR484" s="166"/>
      <c r="AS484" s="166"/>
      <c r="AT484" s="166"/>
      <c r="AU484" s="166"/>
      <c r="AV484" s="166"/>
      <c r="AW484" s="166"/>
      <c r="AX484" s="166"/>
      <c r="AY484" s="166"/>
      <c r="AZ484" s="166"/>
      <c r="BA484" s="166"/>
      <c r="BB484" s="166"/>
      <c r="BC484" s="166"/>
      <c r="BD484" s="166"/>
      <c r="BE484" s="166"/>
      <c r="BF484" s="166"/>
      <c r="BG484" s="166"/>
    </row>
    <row r="485" customHeight="1" spans="30:59">
      <c r="AD485" s="166"/>
      <c r="AE485" s="166"/>
      <c r="AF485" s="166"/>
      <c r="AG485" s="166"/>
      <c r="AH485" s="166"/>
      <c r="AI485" s="166"/>
      <c r="AJ485" s="166"/>
      <c r="AK485" s="166"/>
      <c r="AL485" s="166"/>
      <c r="AM485" s="166"/>
      <c r="AN485" s="166"/>
      <c r="AO485" s="166"/>
      <c r="AP485" s="166"/>
      <c r="AQ485" s="166"/>
      <c r="AR485" s="166"/>
      <c r="AS485" s="166"/>
      <c r="AT485" s="166"/>
      <c r="AU485" s="166"/>
      <c r="AV485" s="166"/>
      <c r="AW485" s="166"/>
      <c r="AX485" s="166"/>
      <c r="AY485" s="166"/>
      <c r="AZ485" s="166"/>
      <c r="BA485" s="166"/>
      <c r="BB485" s="166"/>
      <c r="BC485" s="166"/>
      <c r="BD485" s="166"/>
      <c r="BE485" s="166"/>
      <c r="BF485" s="166"/>
      <c r="BG485" s="166"/>
    </row>
    <row r="486" customHeight="1" spans="30:59">
      <c r="AD486" s="166"/>
      <c r="AE486" s="166"/>
      <c r="AF486" s="166"/>
      <c r="AG486" s="166"/>
      <c r="AH486" s="166"/>
      <c r="AI486" s="166"/>
      <c r="AJ486" s="166"/>
      <c r="AK486" s="166"/>
      <c r="AL486" s="166"/>
      <c r="AM486" s="166"/>
      <c r="AN486" s="166"/>
      <c r="AO486" s="166"/>
      <c r="AP486" s="166"/>
      <c r="AQ486" s="166"/>
      <c r="AR486" s="166"/>
      <c r="AS486" s="166"/>
      <c r="AT486" s="166"/>
      <c r="AU486" s="166"/>
      <c r="AV486" s="166"/>
      <c r="AW486" s="166"/>
      <c r="AX486" s="166"/>
      <c r="AY486" s="166"/>
      <c r="AZ486" s="166"/>
      <c r="BA486" s="166"/>
      <c r="BB486" s="166"/>
      <c r="BC486" s="166"/>
      <c r="BD486" s="166"/>
      <c r="BE486" s="166"/>
      <c r="BF486" s="166"/>
      <c r="BG486" s="166"/>
    </row>
    <row r="487" customHeight="1" spans="30:59">
      <c r="AD487" s="166"/>
      <c r="AE487" s="166"/>
      <c r="AF487" s="166"/>
      <c r="AG487" s="166"/>
      <c r="AH487" s="166"/>
      <c r="AI487" s="166"/>
      <c r="AJ487" s="166"/>
      <c r="AK487" s="166"/>
      <c r="AL487" s="166"/>
      <c r="AM487" s="166"/>
      <c r="AN487" s="166"/>
      <c r="AO487" s="166"/>
      <c r="AP487" s="166"/>
      <c r="AQ487" s="166"/>
      <c r="AR487" s="166"/>
      <c r="AS487" s="166"/>
      <c r="AT487" s="166"/>
      <c r="AU487" s="166"/>
      <c r="AV487" s="166"/>
      <c r="AW487" s="166"/>
      <c r="AX487" s="166"/>
      <c r="AY487" s="166"/>
      <c r="AZ487" s="166"/>
      <c r="BA487" s="166"/>
      <c r="BB487" s="166"/>
      <c r="BC487" s="166"/>
      <c r="BD487" s="166"/>
      <c r="BE487" s="166"/>
      <c r="BF487" s="166"/>
      <c r="BG487" s="166"/>
    </row>
    <row r="488" customHeight="1" spans="30:59">
      <c r="AD488" s="166"/>
      <c r="AE488" s="166"/>
      <c r="AF488" s="166"/>
      <c r="AG488" s="166"/>
      <c r="AH488" s="166"/>
      <c r="AI488" s="166"/>
      <c r="AJ488" s="166"/>
      <c r="AK488" s="166"/>
      <c r="AL488" s="166"/>
      <c r="AM488" s="166"/>
      <c r="AN488" s="166"/>
      <c r="AO488" s="166"/>
      <c r="AP488" s="166"/>
      <c r="AQ488" s="166"/>
      <c r="AR488" s="166"/>
      <c r="AS488" s="166"/>
      <c r="AT488" s="166"/>
      <c r="AU488" s="166"/>
      <c r="AV488" s="166"/>
      <c r="AW488" s="166"/>
      <c r="AX488" s="166"/>
      <c r="AY488" s="166"/>
      <c r="AZ488" s="166"/>
      <c r="BA488" s="166"/>
      <c r="BB488" s="166"/>
      <c r="BC488" s="166"/>
      <c r="BD488" s="166"/>
      <c r="BE488" s="166"/>
      <c r="BF488" s="166"/>
      <c r="BG488" s="166"/>
    </row>
    <row r="489" customHeight="1" spans="30:59">
      <c r="AD489" s="166"/>
      <c r="AE489" s="166"/>
      <c r="AF489" s="166"/>
      <c r="AG489" s="166"/>
      <c r="AH489" s="166"/>
      <c r="AI489" s="166"/>
      <c r="AJ489" s="166"/>
      <c r="AK489" s="166"/>
      <c r="AL489" s="166"/>
      <c r="AM489" s="166"/>
      <c r="AN489" s="166"/>
      <c r="AO489" s="166"/>
      <c r="AP489" s="166"/>
      <c r="AQ489" s="166"/>
      <c r="AR489" s="166"/>
      <c r="AS489" s="166"/>
      <c r="AT489" s="166"/>
      <c r="AU489" s="166"/>
      <c r="AV489" s="166"/>
      <c r="AW489" s="166"/>
      <c r="AX489" s="166"/>
      <c r="AY489" s="166"/>
      <c r="AZ489" s="166"/>
      <c r="BA489" s="166"/>
      <c r="BB489" s="166"/>
      <c r="BC489" s="166"/>
      <c r="BD489" s="166"/>
      <c r="BE489" s="166"/>
      <c r="BF489" s="166"/>
      <c r="BG489" s="166"/>
    </row>
    <row r="490" customHeight="1" spans="30:59">
      <c r="AD490" s="166"/>
      <c r="AE490" s="166"/>
      <c r="AF490" s="166"/>
      <c r="AG490" s="166"/>
      <c r="AH490" s="166"/>
      <c r="AI490" s="166"/>
      <c r="AJ490" s="166"/>
      <c r="AK490" s="166"/>
      <c r="AL490" s="166"/>
      <c r="AM490" s="166"/>
      <c r="AN490" s="166"/>
      <c r="AO490" s="166"/>
      <c r="AP490" s="166"/>
      <c r="AQ490" s="166"/>
      <c r="AR490" s="166"/>
      <c r="AS490" s="166"/>
      <c r="AT490" s="166"/>
      <c r="AU490" s="166"/>
      <c r="AV490" s="166"/>
      <c r="AW490" s="166"/>
      <c r="AX490" s="166"/>
      <c r="AY490" s="166"/>
      <c r="AZ490" s="166"/>
      <c r="BA490" s="166"/>
      <c r="BB490" s="166"/>
      <c r="BC490" s="166"/>
      <c r="BD490" s="166"/>
      <c r="BE490" s="166"/>
      <c r="BF490" s="166"/>
      <c r="BG490" s="166"/>
    </row>
    <row r="491" customHeight="1" spans="30:59">
      <c r="AD491" s="166"/>
      <c r="AE491" s="166"/>
      <c r="AF491" s="166"/>
      <c r="AG491" s="166"/>
      <c r="AH491" s="166"/>
      <c r="AI491" s="166"/>
      <c r="AJ491" s="166"/>
      <c r="AK491" s="166"/>
      <c r="AL491" s="166"/>
      <c r="AM491" s="166"/>
      <c r="AN491" s="166"/>
      <c r="AO491" s="166"/>
      <c r="AP491" s="166"/>
      <c r="AQ491" s="166"/>
      <c r="AR491" s="166"/>
      <c r="AS491" s="166"/>
      <c r="AT491" s="166"/>
      <c r="AU491" s="166"/>
      <c r="AV491" s="166"/>
      <c r="AW491" s="166"/>
      <c r="AX491" s="166"/>
      <c r="AY491" s="166"/>
      <c r="AZ491" s="166"/>
      <c r="BA491" s="166"/>
      <c r="BB491" s="166"/>
      <c r="BC491" s="166"/>
      <c r="BD491" s="166"/>
      <c r="BE491" s="166"/>
      <c r="BF491" s="166"/>
      <c r="BG491" s="166"/>
    </row>
    <row r="492" customHeight="1" spans="30:59">
      <c r="AD492" s="166"/>
      <c r="AE492" s="166"/>
      <c r="AF492" s="166"/>
      <c r="AG492" s="166"/>
      <c r="AH492" s="166"/>
      <c r="AI492" s="166"/>
      <c r="AJ492" s="166"/>
      <c r="AK492" s="166"/>
      <c r="AL492" s="166"/>
      <c r="AM492" s="166"/>
      <c r="AN492" s="166"/>
      <c r="AO492" s="166"/>
      <c r="AP492" s="166"/>
      <c r="AQ492" s="166"/>
      <c r="AR492" s="166"/>
      <c r="AS492" s="166"/>
      <c r="AT492" s="166"/>
      <c r="AU492" s="166"/>
      <c r="AV492" s="166"/>
      <c r="AW492" s="166"/>
      <c r="AX492" s="166"/>
      <c r="AY492" s="166"/>
      <c r="AZ492" s="166"/>
      <c r="BA492" s="166"/>
      <c r="BB492" s="166"/>
      <c r="BC492" s="166"/>
      <c r="BD492" s="166"/>
      <c r="BE492" s="166"/>
      <c r="BF492" s="166"/>
      <c r="BG492" s="166"/>
    </row>
    <row r="493" customHeight="1" spans="30:59">
      <c r="AD493" s="166"/>
      <c r="AE493" s="166"/>
      <c r="AF493" s="166"/>
      <c r="AG493" s="166"/>
      <c r="AH493" s="166"/>
      <c r="AI493" s="166"/>
      <c r="AJ493" s="166"/>
      <c r="AK493" s="166"/>
      <c r="AL493" s="166"/>
      <c r="AM493" s="166"/>
      <c r="AN493" s="166"/>
      <c r="AO493" s="166"/>
      <c r="AP493" s="166"/>
      <c r="AQ493" s="166"/>
      <c r="AR493" s="166"/>
      <c r="AS493" s="166"/>
      <c r="AT493" s="166"/>
      <c r="AU493" s="166"/>
      <c r="AV493" s="166"/>
      <c r="AW493" s="166"/>
      <c r="AX493" s="166"/>
      <c r="AY493" s="166"/>
      <c r="AZ493" s="166"/>
      <c r="BA493" s="166"/>
      <c r="BB493" s="166"/>
      <c r="BC493" s="166"/>
      <c r="BD493" s="166"/>
      <c r="BE493" s="166"/>
      <c r="BF493" s="166"/>
      <c r="BG493" s="166"/>
    </row>
    <row r="494" customHeight="1" spans="30:59">
      <c r="AD494" s="166"/>
      <c r="AE494" s="166"/>
      <c r="AF494" s="166"/>
      <c r="AG494" s="166"/>
      <c r="AH494" s="166"/>
      <c r="AI494" s="166"/>
      <c r="AJ494" s="166"/>
      <c r="AK494" s="166"/>
      <c r="AL494" s="166"/>
      <c r="AM494" s="166"/>
      <c r="AN494" s="166"/>
      <c r="AO494" s="166"/>
      <c r="AP494" s="166"/>
      <c r="AQ494" s="166"/>
      <c r="AR494" s="166"/>
      <c r="AS494" s="166"/>
      <c r="AT494" s="166"/>
      <c r="AU494" s="166"/>
      <c r="AV494" s="166"/>
      <c r="AW494" s="166"/>
      <c r="AX494" s="166"/>
      <c r="AY494" s="166"/>
      <c r="AZ494" s="166"/>
      <c r="BA494" s="166"/>
      <c r="BB494" s="166"/>
      <c r="BC494" s="166"/>
      <c r="BD494" s="166"/>
      <c r="BE494" s="166"/>
      <c r="BF494" s="166"/>
      <c r="BG494" s="166"/>
    </row>
    <row r="495" customHeight="1" spans="30:59">
      <c r="AD495" s="166"/>
      <c r="AE495" s="166"/>
      <c r="AF495" s="166"/>
      <c r="AG495" s="166"/>
      <c r="AH495" s="166"/>
      <c r="AI495" s="166"/>
      <c r="AJ495" s="166"/>
      <c r="AK495" s="166"/>
      <c r="AL495" s="166"/>
      <c r="AM495" s="166"/>
      <c r="AN495" s="166"/>
      <c r="AO495" s="166"/>
      <c r="AP495" s="166"/>
      <c r="AQ495" s="166"/>
      <c r="AR495" s="166"/>
      <c r="AS495" s="166"/>
      <c r="AT495" s="166"/>
      <c r="AU495" s="166"/>
      <c r="AV495" s="166"/>
      <c r="AW495" s="166"/>
      <c r="AX495" s="166"/>
      <c r="AY495" s="166"/>
      <c r="AZ495" s="166"/>
      <c r="BA495" s="166"/>
      <c r="BB495" s="166"/>
      <c r="BC495" s="166"/>
      <c r="BD495" s="166"/>
      <c r="BE495" s="166"/>
      <c r="BF495" s="166"/>
      <c r="BG495" s="166"/>
    </row>
    <row r="496" customHeight="1" spans="30:59">
      <c r="AD496" s="166"/>
      <c r="AE496" s="166"/>
      <c r="AF496" s="166"/>
      <c r="AG496" s="166"/>
      <c r="AH496" s="166"/>
      <c r="AI496" s="166"/>
      <c r="AJ496" s="166"/>
      <c r="AK496" s="166"/>
      <c r="AL496" s="166"/>
      <c r="AM496" s="166"/>
      <c r="AN496" s="166"/>
      <c r="AO496" s="166"/>
      <c r="AP496" s="166"/>
      <c r="AQ496" s="166"/>
      <c r="AR496" s="166"/>
      <c r="AS496" s="166"/>
      <c r="AT496" s="166"/>
      <c r="AU496" s="166"/>
      <c r="AV496" s="166"/>
      <c r="AW496" s="166"/>
      <c r="AX496" s="166"/>
      <c r="AY496" s="166"/>
      <c r="AZ496" s="166"/>
      <c r="BA496" s="166"/>
      <c r="BB496" s="166"/>
      <c r="BC496" s="166"/>
      <c r="BD496" s="166"/>
      <c r="BE496" s="166"/>
      <c r="BF496" s="166"/>
      <c r="BG496" s="166"/>
    </row>
    <row r="497" customHeight="1" spans="30:59">
      <c r="AD497" s="166"/>
      <c r="AE497" s="166"/>
      <c r="AF497" s="166"/>
      <c r="AG497" s="166"/>
      <c r="AH497" s="166"/>
      <c r="AI497" s="166"/>
      <c r="AJ497" s="166"/>
      <c r="AK497" s="166"/>
      <c r="AL497" s="166"/>
      <c r="AM497" s="166"/>
      <c r="AN497" s="166"/>
      <c r="AO497" s="166"/>
      <c r="AP497" s="166"/>
      <c r="AQ497" s="166"/>
      <c r="AR497" s="166"/>
      <c r="AS497" s="166"/>
      <c r="AT497" s="166"/>
      <c r="AU497" s="166"/>
      <c r="AV497" s="166"/>
      <c r="AW497" s="166"/>
      <c r="AX497" s="166"/>
      <c r="AY497" s="166"/>
      <c r="AZ497" s="166"/>
      <c r="BA497" s="166"/>
      <c r="BB497" s="166"/>
      <c r="BC497" s="166"/>
      <c r="BD497" s="166"/>
      <c r="BE497" s="166"/>
      <c r="BF497" s="166"/>
      <c r="BG497" s="166"/>
    </row>
    <row r="498" customHeight="1" spans="30:59">
      <c r="AD498" s="166"/>
      <c r="AE498" s="166"/>
      <c r="AF498" s="166"/>
      <c r="AG498" s="166"/>
      <c r="AH498" s="166"/>
      <c r="AI498" s="166"/>
      <c r="AJ498" s="166"/>
      <c r="AK498" s="166"/>
      <c r="AL498" s="166"/>
      <c r="AM498" s="166"/>
      <c r="AN498" s="166"/>
      <c r="AO498" s="166"/>
      <c r="AP498" s="166"/>
      <c r="AQ498" s="166"/>
      <c r="AR498" s="166"/>
      <c r="AS498" s="166"/>
      <c r="AT498" s="166"/>
      <c r="AU498" s="166"/>
      <c r="AV498" s="166"/>
      <c r="AW498" s="166"/>
      <c r="AX498" s="166"/>
      <c r="AY498" s="166"/>
      <c r="AZ498" s="166"/>
      <c r="BA498" s="166"/>
      <c r="BB498" s="166"/>
      <c r="BC498" s="166"/>
      <c r="BD498" s="166"/>
      <c r="BE498" s="166"/>
      <c r="BF498" s="166"/>
      <c r="BG498" s="166"/>
    </row>
    <row r="499" customHeight="1" spans="30:59">
      <c r="AD499" s="166"/>
      <c r="AE499" s="166"/>
      <c r="AF499" s="166"/>
      <c r="AG499" s="166"/>
      <c r="AH499" s="166"/>
      <c r="AI499" s="166"/>
      <c r="AJ499" s="166"/>
      <c r="AK499" s="166"/>
      <c r="AL499" s="166"/>
      <c r="AM499" s="166"/>
      <c r="AN499" s="166"/>
      <c r="AO499" s="166"/>
      <c r="AP499" s="166"/>
      <c r="AQ499" s="166"/>
      <c r="AR499" s="166"/>
      <c r="AS499" s="166"/>
      <c r="AT499" s="166"/>
      <c r="AU499" s="166"/>
      <c r="AV499" s="166"/>
      <c r="AW499" s="166"/>
      <c r="AX499" s="166"/>
      <c r="AY499" s="166"/>
      <c r="AZ499" s="166"/>
      <c r="BA499" s="166"/>
      <c r="BB499" s="166"/>
      <c r="BC499" s="166"/>
      <c r="BD499" s="166"/>
      <c r="BE499" s="166"/>
      <c r="BF499" s="166"/>
      <c r="BG499" s="166"/>
    </row>
    <row r="500" customHeight="1" spans="30:59">
      <c r="AD500" s="166"/>
      <c r="AE500" s="166"/>
      <c r="AF500" s="166"/>
      <c r="AG500" s="166"/>
      <c r="AH500" s="166"/>
      <c r="AI500" s="166"/>
      <c r="AJ500" s="166"/>
      <c r="AK500" s="166"/>
      <c r="AL500" s="166"/>
      <c r="AM500" s="166"/>
      <c r="AN500" s="166"/>
      <c r="AO500" s="166"/>
      <c r="AP500" s="166"/>
      <c r="AQ500" s="166"/>
      <c r="AR500" s="166"/>
      <c r="AS500" s="166"/>
      <c r="AT500" s="166"/>
      <c r="AU500" s="166"/>
      <c r="AV500" s="166"/>
      <c r="AW500" s="166"/>
      <c r="AX500" s="166"/>
      <c r="AY500" s="166"/>
      <c r="AZ500" s="166"/>
      <c r="BA500" s="166"/>
      <c r="BB500" s="166"/>
      <c r="BC500" s="166"/>
      <c r="BD500" s="166"/>
      <c r="BE500" s="166"/>
      <c r="BF500" s="166"/>
      <c r="BG500" s="166"/>
    </row>
    <row r="501" customHeight="1" spans="30:59">
      <c r="AD501" s="166"/>
      <c r="AE501" s="166"/>
      <c r="AF501" s="166"/>
      <c r="AG501" s="166"/>
      <c r="AH501" s="166"/>
      <c r="AI501" s="166"/>
      <c r="AJ501" s="166"/>
      <c r="AK501" s="166"/>
      <c r="AL501" s="166"/>
      <c r="AM501" s="166"/>
      <c r="AN501" s="166"/>
      <c r="AO501" s="166"/>
      <c r="AP501" s="166"/>
      <c r="AQ501" s="166"/>
      <c r="AR501" s="166"/>
      <c r="AS501" s="166"/>
      <c r="AT501" s="166"/>
      <c r="AU501" s="166"/>
      <c r="AV501" s="166"/>
      <c r="AW501" s="166"/>
      <c r="AX501" s="166"/>
      <c r="AY501" s="166"/>
      <c r="AZ501" s="166"/>
      <c r="BA501" s="166"/>
      <c r="BB501" s="166"/>
      <c r="BC501" s="166"/>
      <c r="BD501" s="166"/>
      <c r="BE501" s="166"/>
      <c r="BF501" s="166"/>
      <c r="BG501" s="166"/>
    </row>
    <row r="502" customHeight="1" spans="30:59">
      <c r="AD502" s="166"/>
      <c r="AE502" s="166"/>
      <c r="AF502" s="166"/>
      <c r="AG502" s="166"/>
      <c r="AH502" s="166"/>
      <c r="AI502" s="166"/>
      <c r="AJ502" s="166"/>
      <c r="AK502" s="166"/>
      <c r="AL502" s="166"/>
      <c r="AM502" s="166"/>
      <c r="AN502" s="166"/>
      <c r="AO502" s="166"/>
      <c r="AP502" s="166"/>
      <c r="AQ502" s="166"/>
      <c r="AR502" s="166"/>
      <c r="AS502" s="166"/>
      <c r="AT502" s="166"/>
      <c r="AU502" s="166"/>
      <c r="AV502" s="166"/>
      <c r="AW502" s="166"/>
      <c r="AX502" s="166"/>
      <c r="AY502" s="166"/>
      <c r="AZ502" s="166"/>
      <c r="BA502" s="166"/>
      <c r="BB502" s="166"/>
      <c r="BC502" s="166"/>
      <c r="BD502" s="166"/>
      <c r="BE502" s="166"/>
      <c r="BF502" s="166"/>
      <c r="BG502" s="166"/>
    </row>
    <row r="503" customHeight="1" spans="30:59">
      <c r="AD503" s="166"/>
      <c r="AE503" s="166"/>
      <c r="AF503" s="166"/>
      <c r="AG503" s="166"/>
      <c r="AH503" s="166"/>
      <c r="AI503" s="166"/>
      <c r="AJ503" s="166"/>
      <c r="AK503" s="166"/>
      <c r="AL503" s="166"/>
      <c r="AM503" s="166"/>
      <c r="AN503" s="166"/>
      <c r="AO503" s="166"/>
      <c r="AP503" s="166"/>
      <c r="AQ503" s="166"/>
      <c r="AR503" s="166"/>
      <c r="AS503" s="166"/>
      <c r="AT503" s="166"/>
      <c r="AU503" s="166"/>
      <c r="AV503" s="166"/>
      <c r="AW503" s="166"/>
      <c r="AX503" s="166"/>
      <c r="AY503" s="166"/>
      <c r="AZ503" s="166"/>
      <c r="BA503" s="166"/>
      <c r="BB503" s="166"/>
      <c r="BC503" s="166"/>
      <c r="BD503" s="166"/>
      <c r="BE503" s="166"/>
      <c r="BF503" s="166"/>
      <c r="BG503" s="166"/>
    </row>
    <row r="504" customHeight="1" spans="30:59">
      <c r="AD504" s="166"/>
      <c r="AE504" s="166"/>
      <c r="AF504" s="166"/>
      <c r="AG504" s="166"/>
      <c r="AH504" s="166"/>
      <c r="AI504" s="166"/>
      <c r="AJ504" s="166"/>
      <c r="AK504" s="166"/>
      <c r="AL504" s="166"/>
      <c r="AM504" s="166"/>
      <c r="AN504" s="166"/>
      <c r="AO504" s="166"/>
      <c r="AP504" s="166"/>
      <c r="AQ504" s="166"/>
      <c r="AR504" s="166"/>
      <c r="AS504" s="166"/>
      <c r="AT504" s="166"/>
      <c r="AU504" s="166"/>
      <c r="AV504" s="166"/>
      <c r="AW504" s="166"/>
      <c r="AX504" s="166"/>
      <c r="AY504" s="166"/>
      <c r="AZ504" s="166"/>
      <c r="BA504" s="166"/>
      <c r="BB504" s="166"/>
      <c r="BC504" s="166"/>
      <c r="BD504" s="166"/>
      <c r="BE504" s="166"/>
      <c r="BF504" s="166"/>
      <c r="BG504" s="166"/>
    </row>
    <row r="505" customHeight="1" spans="30:59">
      <c r="AD505" s="166"/>
      <c r="AE505" s="166"/>
      <c r="AF505" s="166"/>
      <c r="AG505" s="166"/>
      <c r="AH505" s="166"/>
      <c r="AI505" s="166"/>
      <c r="AJ505" s="166"/>
      <c r="AK505" s="166"/>
      <c r="AL505" s="166"/>
      <c r="AM505" s="166"/>
      <c r="AN505" s="166"/>
      <c r="AO505" s="166"/>
      <c r="AP505" s="166"/>
      <c r="AQ505" s="166"/>
      <c r="AR505" s="166"/>
      <c r="AS505" s="166"/>
      <c r="AT505" s="166"/>
      <c r="AU505" s="166"/>
      <c r="AV505" s="166"/>
      <c r="AW505" s="166"/>
      <c r="AX505" s="166"/>
      <c r="AY505" s="166"/>
      <c r="AZ505" s="166"/>
      <c r="BA505" s="166"/>
      <c r="BB505" s="166"/>
      <c r="BC505" s="166"/>
      <c r="BD505" s="166"/>
      <c r="BE505" s="166"/>
      <c r="BF505" s="166"/>
      <c r="BG505" s="166"/>
    </row>
    <row r="506" customHeight="1" spans="30:59">
      <c r="AD506" s="166"/>
      <c r="AE506" s="166"/>
      <c r="AF506" s="166"/>
      <c r="AG506" s="166"/>
      <c r="AH506" s="166"/>
      <c r="AI506" s="166"/>
      <c r="AJ506" s="166"/>
      <c r="AK506" s="166"/>
      <c r="AL506" s="166"/>
      <c r="AM506" s="166"/>
      <c r="AN506" s="166"/>
      <c r="AO506" s="166"/>
      <c r="AP506" s="166"/>
      <c r="AQ506" s="166"/>
      <c r="AR506" s="166"/>
      <c r="AS506" s="166"/>
      <c r="AT506" s="166"/>
      <c r="AU506" s="166"/>
      <c r="AV506" s="166"/>
      <c r="AW506" s="166"/>
      <c r="AX506" s="166"/>
      <c r="AY506" s="166"/>
      <c r="AZ506" s="166"/>
      <c r="BA506" s="166"/>
      <c r="BB506" s="166"/>
      <c r="BC506" s="166"/>
      <c r="BD506" s="166"/>
      <c r="BE506" s="166"/>
      <c r="BF506" s="166"/>
      <c r="BG506" s="166"/>
    </row>
    <row r="507" customHeight="1" spans="30:59">
      <c r="AD507" s="166"/>
      <c r="AE507" s="166"/>
      <c r="AF507" s="166"/>
      <c r="AG507" s="166"/>
      <c r="AH507" s="166"/>
      <c r="AI507" s="166"/>
      <c r="AJ507" s="166"/>
      <c r="AK507" s="166"/>
      <c r="AL507" s="166"/>
      <c r="AM507" s="166"/>
      <c r="AN507" s="166"/>
      <c r="AO507" s="166"/>
      <c r="AP507" s="166"/>
      <c r="AQ507" s="166"/>
      <c r="AR507" s="166"/>
      <c r="AS507" s="166"/>
      <c r="AT507" s="166"/>
      <c r="AU507" s="166"/>
      <c r="AV507" s="166"/>
      <c r="AW507" s="166"/>
      <c r="AX507" s="166"/>
      <c r="AY507" s="166"/>
      <c r="AZ507" s="166"/>
      <c r="BA507" s="166"/>
      <c r="BB507" s="166"/>
      <c r="BC507" s="166"/>
      <c r="BD507" s="166"/>
      <c r="BE507" s="166"/>
      <c r="BF507" s="166"/>
      <c r="BG507" s="166"/>
    </row>
    <row r="508" customHeight="1" spans="30:59">
      <c r="AD508" s="166"/>
      <c r="AE508" s="166"/>
      <c r="AF508" s="166"/>
      <c r="AG508" s="166"/>
      <c r="AH508" s="166"/>
      <c r="AI508" s="166"/>
      <c r="AJ508" s="166"/>
      <c r="AK508" s="166"/>
      <c r="AL508" s="166"/>
      <c r="AM508" s="166"/>
      <c r="AN508" s="166"/>
      <c r="AO508" s="166"/>
      <c r="AP508" s="166"/>
      <c r="AQ508" s="166"/>
      <c r="AR508" s="166"/>
      <c r="AS508" s="166"/>
      <c r="AT508" s="166"/>
      <c r="AU508" s="166"/>
      <c r="AV508" s="166"/>
      <c r="AW508" s="166"/>
      <c r="AX508" s="166"/>
      <c r="AY508" s="166"/>
      <c r="AZ508" s="166"/>
      <c r="BA508" s="166"/>
      <c r="BB508" s="166"/>
      <c r="BC508" s="166"/>
      <c r="BD508" s="166"/>
      <c r="BE508" s="166"/>
      <c r="BF508" s="166"/>
      <c r="BG508" s="166"/>
    </row>
    <row r="509" customHeight="1" spans="30:59">
      <c r="AD509" s="166"/>
      <c r="AE509" s="166"/>
      <c r="AF509" s="166"/>
      <c r="AG509" s="166"/>
      <c r="AH509" s="166"/>
      <c r="AI509" s="166"/>
      <c r="AJ509" s="166"/>
      <c r="AK509" s="166"/>
      <c r="AL509" s="166"/>
      <c r="AM509" s="166"/>
      <c r="AN509" s="166"/>
      <c r="AO509" s="166"/>
      <c r="AP509" s="166"/>
      <c r="AQ509" s="166"/>
      <c r="AR509" s="166"/>
      <c r="AS509" s="166"/>
      <c r="AT509" s="166"/>
      <c r="AU509" s="166"/>
      <c r="AV509" s="166"/>
      <c r="AW509" s="166"/>
      <c r="AX509" s="166"/>
      <c r="AY509" s="166"/>
      <c r="AZ509" s="166"/>
      <c r="BA509" s="166"/>
      <c r="BB509" s="166"/>
      <c r="BC509" s="166"/>
      <c r="BD509" s="166"/>
      <c r="BE509" s="166"/>
      <c r="BF509" s="166"/>
      <c r="BG509" s="166"/>
    </row>
    <row r="510" customHeight="1" spans="30:59">
      <c r="AD510" s="166"/>
      <c r="AE510" s="166"/>
      <c r="AF510" s="166"/>
      <c r="AG510" s="166"/>
      <c r="AH510" s="166"/>
      <c r="AI510" s="166"/>
      <c r="AJ510" s="166"/>
      <c r="AK510" s="166"/>
      <c r="AL510" s="166"/>
      <c r="AM510" s="166"/>
      <c r="AN510" s="166"/>
      <c r="AO510" s="166"/>
      <c r="AP510" s="166"/>
      <c r="AQ510" s="166"/>
      <c r="AR510" s="166"/>
      <c r="AS510" s="166"/>
      <c r="AT510" s="166"/>
      <c r="AU510" s="166"/>
      <c r="AV510" s="166"/>
      <c r="AW510" s="166"/>
      <c r="AX510" s="166"/>
      <c r="AY510" s="166"/>
      <c r="AZ510" s="166"/>
      <c r="BA510" s="166"/>
      <c r="BB510" s="166"/>
      <c r="BC510" s="166"/>
      <c r="BD510" s="166"/>
      <c r="BE510" s="166"/>
      <c r="BF510" s="166"/>
      <c r="BG510" s="166"/>
    </row>
    <row r="511" customHeight="1" spans="30:59">
      <c r="AD511" s="166"/>
      <c r="AE511" s="166"/>
      <c r="AF511" s="166"/>
      <c r="AG511" s="166"/>
      <c r="AH511" s="166"/>
      <c r="AI511" s="166"/>
      <c r="AJ511" s="166"/>
      <c r="AK511" s="166"/>
      <c r="AL511" s="166"/>
      <c r="AM511" s="166"/>
      <c r="AN511" s="166"/>
      <c r="AO511" s="166"/>
      <c r="AP511" s="166"/>
      <c r="AQ511" s="166"/>
      <c r="AR511" s="166"/>
      <c r="AS511" s="166"/>
      <c r="AT511" s="166"/>
      <c r="AU511" s="166"/>
      <c r="AV511" s="166"/>
      <c r="AW511" s="166"/>
      <c r="AX511" s="166"/>
      <c r="AY511" s="166"/>
      <c r="AZ511" s="166"/>
      <c r="BA511" s="166"/>
      <c r="BB511" s="166"/>
      <c r="BC511" s="166"/>
      <c r="BD511" s="166"/>
      <c r="BE511" s="166"/>
      <c r="BF511" s="166"/>
      <c r="BG511" s="166"/>
    </row>
    <row r="512" customHeight="1" spans="30:59">
      <c r="AD512" s="166"/>
      <c r="AE512" s="166"/>
      <c r="AF512" s="166"/>
      <c r="AG512" s="166"/>
      <c r="AH512" s="166"/>
      <c r="AI512" s="166"/>
      <c r="AJ512" s="166"/>
      <c r="AK512" s="166"/>
      <c r="AL512" s="166"/>
      <c r="AM512" s="166"/>
      <c r="AN512" s="166"/>
      <c r="AO512" s="166"/>
      <c r="AP512" s="166"/>
      <c r="AQ512" s="166"/>
      <c r="AR512" s="166"/>
      <c r="AS512" s="166"/>
      <c r="AT512" s="166"/>
      <c r="AU512" s="166"/>
      <c r="AV512" s="166"/>
      <c r="AW512" s="166"/>
      <c r="AX512" s="166"/>
      <c r="AY512" s="166"/>
      <c r="AZ512" s="166"/>
      <c r="BA512" s="166"/>
      <c r="BB512" s="166"/>
      <c r="BC512" s="166"/>
      <c r="BD512" s="166"/>
      <c r="BE512" s="166"/>
      <c r="BF512" s="166"/>
      <c r="BG512" s="166"/>
    </row>
    <row r="513" customHeight="1" spans="30:59">
      <c r="AD513" s="166"/>
      <c r="AE513" s="166"/>
      <c r="AF513" s="166"/>
      <c r="AG513" s="166"/>
      <c r="AH513" s="166"/>
      <c r="AI513" s="166"/>
      <c r="AJ513" s="166"/>
      <c r="AK513" s="166"/>
      <c r="AL513" s="166"/>
      <c r="AM513" s="166"/>
      <c r="AN513" s="166"/>
      <c r="AO513" s="166"/>
      <c r="AP513" s="166"/>
      <c r="AQ513" s="166"/>
      <c r="AR513" s="166"/>
      <c r="AS513" s="166"/>
      <c r="AT513" s="166"/>
      <c r="AU513" s="166"/>
      <c r="AV513" s="166"/>
      <c r="AW513" s="166"/>
      <c r="AX513" s="166"/>
      <c r="AY513" s="166"/>
      <c r="AZ513" s="166"/>
      <c r="BA513" s="166"/>
      <c r="BB513" s="166"/>
      <c r="BC513" s="166"/>
      <c r="BD513" s="166"/>
      <c r="BE513" s="166"/>
      <c r="BF513" s="166"/>
      <c r="BG513" s="166"/>
    </row>
    <row r="514" customHeight="1" spans="30:59">
      <c r="AD514" s="166"/>
      <c r="AE514" s="166"/>
      <c r="AF514" s="166"/>
      <c r="AG514" s="166"/>
      <c r="AH514" s="166"/>
      <c r="AI514" s="166"/>
      <c r="AJ514" s="166"/>
      <c r="AK514" s="166"/>
      <c r="AL514" s="166"/>
      <c r="AM514" s="166"/>
      <c r="AN514" s="166"/>
      <c r="AO514" s="166"/>
      <c r="AP514" s="166"/>
      <c r="AQ514" s="166"/>
      <c r="AR514" s="166"/>
      <c r="AS514" s="166"/>
      <c r="AT514" s="166"/>
      <c r="AU514" s="166"/>
      <c r="AV514" s="166"/>
      <c r="AW514" s="166"/>
      <c r="AX514" s="166"/>
      <c r="AY514" s="166"/>
      <c r="AZ514" s="166"/>
      <c r="BA514" s="166"/>
      <c r="BB514" s="166"/>
      <c r="BC514" s="166"/>
      <c r="BD514" s="166"/>
      <c r="BE514" s="166"/>
      <c r="BF514" s="166"/>
      <c r="BG514" s="166"/>
    </row>
    <row r="515" customHeight="1" spans="30:59">
      <c r="AD515" s="166"/>
      <c r="AE515" s="166"/>
      <c r="AF515" s="166"/>
      <c r="AG515" s="166"/>
      <c r="AH515" s="166"/>
      <c r="AI515" s="166"/>
      <c r="AJ515" s="166"/>
      <c r="AK515" s="166"/>
      <c r="AL515" s="166"/>
      <c r="AM515" s="166"/>
      <c r="AN515" s="166"/>
      <c r="AO515" s="166"/>
      <c r="AP515" s="166"/>
      <c r="AQ515" s="166"/>
      <c r="AR515" s="166"/>
      <c r="AS515" s="166"/>
      <c r="AT515" s="166"/>
      <c r="AU515" s="166"/>
      <c r="AV515" s="166"/>
      <c r="AW515" s="166"/>
      <c r="AX515" s="166"/>
      <c r="AY515" s="166"/>
      <c r="AZ515" s="166"/>
      <c r="BA515" s="166"/>
      <c r="BB515" s="166"/>
      <c r="BC515" s="166"/>
      <c r="BD515" s="166"/>
      <c r="BE515" s="166"/>
      <c r="BF515" s="166"/>
      <c r="BG515" s="166"/>
    </row>
    <row r="516" customHeight="1" spans="30:59">
      <c r="AD516" s="166"/>
      <c r="AE516" s="166"/>
      <c r="AF516" s="166"/>
      <c r="AG516" s="166"/>
      <c r="AH516" s="166"/>
      <c r="AI516" s="166"/>
      <c r="AJ516" s="166"/>
      <c r="AK516" s="166"/>
      <c r="AL516" s="166"/>
      <c r="AM516" s="166"/>
      <c r="AN516" s="166"/>
      <c r="AO516" s="166"/>
      <c r="AP516" s="166"/>
      <c r="AQ516" s="166"/>
      <c r="AR516" s="166"/>
      <c r="AS516" s="166"/>
      <c r="AT516" s="166"/>
      <c r="AU516" s="166"/>
      <c r="AV516" s="166"/>
      <c r="AW516" s="166"/>
      <c r="AX516" s="166"/>
      <c r="AY516" s="166"/>
      <c r="AZ516" s="166"/>
      <c r="BA516" s="166"/>
      <c r="BB516" s="166"/>
      <c r="BC516" s="166"/>
      <c r="BD516" s="166"/>
      <c r="BE516" s="166"/>
      <c r="BF516" s="166"/>
      <c r="BG516" s="166"/>
    </row>
    <row r="517" customHeight="1" spans="30:59">
      <c r="AD517" s="166"/>
      <c r="AE517" s="166"/>
      <c r="AF517" s="166"/>
      <c r="AG517" s="166"/>
      <c r="AH517" s="166"/>
      <c r="AI517" s="166"/>
      <c r="AJ517" s="166"/>
      <c r="AK517" s="166"/>
      <c r="AL517" s="166"/>
      <c r="AM517" s="166"/>
      <c r="AN517" s="166"/>
      <c r="AO517" s="166"/>
      <c r="AP517" s="166"/>
      <c r="AQ517" s="166"/>
      <c r="AR517" s="166"/>
      <c r="AS517" s="166"/>
      <c r="AT517" s="166"/>
      <c r="AU517" s="166"/>
      <c r="AV517" s="166"/>
      <c r="AW517" s="166"/>
      <c r="AX517" s="166"/>
      <c r="AY517" s="166"/>
      <c r="AZ517" s="166"/>
      <c r="BA517" s="166"/>
      <c r="BB517" s="166"/>
      <c r="BC517" s="166"/>
      <c r="BD517" s="166"/>
      <c r="BE517" s="166"/>
      <c r="BF517" s="166"/>
      <c r="BG517" s="166"/>
    </row>
    <row r="518" customHeight="1" spans="30:59">
      <c r="AD518" s="166"/>
      <c r="AE518" s="166"/>
      <c r="AF518" s="166"/>
      <c r="AG518" s="166"/>
      <c r="AH518" s="166"/>
      <c r="AI518" s="166"/>
      <c r="AJ518" s="166"/>
      <c r="AK518" s="166"/>
      <c r="AL518" s="166"/>
      <c r="AM518" s="166"/>
      <c r="AN518" s="166"/>
      <c r="AO518" s="166"/>
      <c r="AP518" s="166"/>
      <c r="AQ518" s="166"/>
      <c r="AR518" s="166"/>
      <c r="AS518" s="166"/>
      <c r="AT518" s="166"/>
      <c r="AU518" s="166"/>
      <c r="AV518" s="166"/>
      <c r="AW518" s="166"/>
      <c r="AX518" s="166"/>
      <c r="AY518" s="166"/>
      <c r="AZ518" s="166"/>
      <c r="BA518" s="166"/>
      <c r="BB518" s="166"/>
      <c r="BC518" s="166"/>
      <c r="BD518" s="166"/>
      <c r="BE518" s="166"/>
      <c r="BF518" s="166"/>
      <c r="BG518" s="166"/>
    </row>
    <row r="519" customHeight="1" spans="30:59">
      <c r="AD519" s="166"/>
      <c r="AE519" s="166"/>
      <c r="AF519" s="166"/>
      <c r="AG519" s="166"/>
      <c r="AH519" s="166"/>
      <c r="AI519" s="166"/>
      <c r="AJ519" s="166"/>
      <c r="AK519" s="166"/>
      <c r="AL519" s="166"/>
      <c r="AM519" s="166"/>
      <c r="AN519" s="166"/>
      <c r="AO519" s="166"/>
      <c r="AP519" s="166"/>
      <c r="AQ519" s="166"/>
      <c r="AR519" s="166"/>
      <c r="AS519" s="166"/>
      <c r="AT519" s="166"/>
      <c r="AU519" s="166"/>
      <c r="AV519" s="166"/>
      <c r="AW519" s="166"/>
      <c r="AX519" s="166"/>
      <c r="AY519" s="166"/>
      <c r="AZ519" s="166"/>
      <c r="BA519" s="166"/>
      <c r="BB519" s="166"/>
      <c r="BC519" s="166"/>
      <c r="BD519" s="166"/>
      <c r="BE519" s="166"/>
      <c r="BF519" s="166"/>
      <c r="BG519" s="166"/>
    </row>
    <row r="520" customHeight="1" spans="30:59">
      <c r="AD520" s="166"/>
      <c r="AE520" s="166"/>
      <c r="AF520" s="166"/>
      <c r="AG520" s="166"/>
      <c r="AH520" s="166"/>
      <c r="AI520" s="166"/>
      <c r="AJ520" s="166"/>
      <c r="AK520" s="166"/>
      <c r="AL520" s="166"/>
      <c r="AM520" s="166"/>
      <c r="AN520" s="166"/>
      <c r="AO520" s="166"/>
      <c r="AP520" s="166"/>
      <c r="AQ520" s="166"/>
      <c r="AR520" s="166"/>
      <c r="AS520" s="166"/>
      <c r="AT520" s="166"/>
      <c r="AU520" s="166"/>
      <c r="AV520" s="166"/>
      <c r="AW520" s="166"/>
      <c r="AX520" s="166"/>
      <c r="AY520" s="166"/>
      <c r="AZ520" s="166"/>
      <c r="BA520" s="166"/>
      <c r="BB520" s="166"/>
      <c r="BC520" s="166"/>
      <c r="BD520" s="166"/>
      <c r="BE520" s="166"/>
      <c r="BF520" s="166"/>
      <c r="BG520" s="166"/>
    </row>
    <row r="521" customHeight="1" spans="30:59">
      <c r="AD521" s="166"/>
      <c r="AE521" s="166"/>
      <c r="AF521" s="166"/>
      <c r="AG521" s="166"/>
      <c r="AH521" s="166"/>
      <c r="AI521" s="166"/>
      <c r="AJ521" s="166"/>
      <c r="AK521" s="166"/>
      <c r="AL521" s="166"/>
      <c r="AM521" s="166"/>
      <c r="AN521" s="166"/>
      <c r="AO521" s="166"/>
      <c r="AP521" s="166"/>
      <c r="AQ521" s="166"/>
      <c r="AR521" s="166"/>
      <c r="AS521" s="166"/>
      <c r="AT521" s="166"/>
      <c r="AU521" s="166"/>
      <c r="AV521" s="166"/>
      <c r="AW521" s="166"/>
      <c r="AX521" s="166"/>
      <c r="AY521" s="166"/>
      <c r="AZ521" s="166"/>
      <c r="BA521" s="166"/>
      <c r="BB521" s="166"/>
      <c r="BC521" s="166"/>
      <c r="BD521" s="166"/>
      <c r="BE521" s="166"/>
      <c r="BF521" s="166"/>
      <c r="BG521" s="166"/>
    </row>
    <row r="522" customHeight="1" spans="30:59">
      <c r="AD522" s="166"/>
      <c r="AE522" s="166"/>
      <c r="AF522" s="166"/>
      <c r="AG522" s="166"/>
      <c r="AH522" s="166"/>
      <c r="AI522" s="166"/>
      <c r="AJ522" s="166"/>
      <c r="AK522" s="166"/>
      <c r="AL522" s="166"/>
      <c r="AM522" s="166"/>
      <c r="AN522" s="166"/>
      <c r="AO522" s="166"/>
      <c r="AP522" s="166"/>
      <c r="AQ522" s="166"/>
      <c r="AR522" s="166"/>
      <c r="AS522" s="166"/>
      <c r="AT522" s="166"/>
      <c r="AU522" s="166"/>
      <c r="AV522" s="166"/>
      <c r="AW522" s="166"/>
      <c r="AX522" s="166"/>
      <c r="AY522" s="166"/>
      <c r="AZ522" s="166"/>
      <c r="BA522" s="166"/>
      <c r="BB522" s="166"/>
      <c r="BC522" s="166"/>
      <c r="BD522" s="166"/>
      <c r="BE522" s="166"/>
      <c r="BF522" s="166"/>
      <c r="BG522" s="166"/>
    </row>
    <row r="523" customHeight="1" spans="30:59">
      <c r="AD523" s="166"/>
      <c r="AE523" s="166"/>
      <c r="AF523" s="166"/>
      <c r="AG523" s="166"/>
      <c r="AH523" s="166"/>
      <c r="AI523" s="166"/>
      <c r="AJ523" s="166"/>
      <c r="AK523" s="166"/>
      <c r="AL523" s="166"/>
      <c r="AM523" s="166"/>
      <c r="AN523" s="166"/>
      <c r="AO523" s="166"/>
      <c r="AP523" s="166"/>
      <c r="AQ523" s="166"/>
      <c r="AR523" s="166"/>
      <c r="AS523" s="166"/>
      <c r="AT523" s="166"/>
      <c r="AU523" s="166"/>
      <c r="AV523" s="166"/>
      <c r="AW523" s="166"/>
      <c r="AX523" s="166"/>
      <c r="AY523" s="166"/>
      <c r="AZ523" s="166"/>
      <c r="BA523" s="166"/>
      <c r="BB523" s="166"/>
      <c r="BC523" s="166"/>
      <c r="BD523" s="166"/>
      <c r="BE523" s="166"/>
      <c r="BF523" s="166"/>
      <c r="BG523" s="166"/>
    </row>
    <row r="524" customHeight="1" spans="30:59">
      <c r="AD524" s="166"/>
      <c r="AE524" s="166"/>
      <c r="AF524" s="166"/>
      <c r="AG524" s="166"/>
      <c r="AH524" s="166"/>
      <c r="AI524" s="166"/>
      <c r="AJ524" s="166"/>
      <c r="AK524" s="166"/>
      <c r="AL524" s="166"/>
      <c r="AM524" s="166"/>
      <c r="AN524" s="166"/>
      <c r="AO524" s="166"/>
      <c r="AP524" s="166"/>
      <c r="AQ524" s="166"/>
      <c r="AR524" s="166"/>
      <c r="AS524" s="166"/>
      <c r="AT524" s="166"/>
      <c r="AU524" s="166"/>
      <c r="AV524" s="166"/>
      <c r="AW524" s="166"/>
      <c r="AX524" s="166"/>
      <c r="AY524" s="166"/>
      <c r="AZ524" s="166"/>
      <c r="BA524" s="166"/>
      <c r="BB524" s="166"/>
      <c r="BC524" s="166"/>
      <c r="BD524" s="166"/>
      <c r="BE524" s="166"/>
      <c r="BF524" s="166"/>
      <c r="BG524" s="166"/>
    </row>
    <row r="525" customHeight="1" spans="30:59">
      <c r="AD525" s="166"/>
      <c r="AE525" s="166"/>
      <c r="AF525" s="166"/>
      <c r="AG525" s="166"/>
      <c r="AH525" s="166"/>
      <c r="AI525" s="166"/>
      <c r="AJ525" s="166"/>
      <c r="AK525" s="166"/>
      <c r="AL525" s="166"/>
      <c r="AM525" s="166"/>
      <c r="AN525" s="166"/>
      <c r="AO525" s="166"/>
      <c r="AP525" s="166"/>
      <c r="AQ525" s="166"/>
      <c r="AR525" s="166"/>
      <c r="AS525" s="166"/>
      <c r="AT525" s="166"/>
      <c r="AU525" s="166"/>
      <c r="AV525" s="166"/>
      <c r="AW525" s="166"/>
      <c r="AX525" s="166"/>
      <c r="AY525" s="166"/>
      <c r="AZ525" s="166"/>
      <c r="BA525" s="166"/>
      <c r="BB525" s="166"/>
      <c r="BC525" s="166"/>
      <c r="BD525" s="166"/>
      <c r="BE525" s="166"/>
      <c r="BF525" s="166"/>
      <c r="BG525" s="166"/>
    </row>
    <row r="526" customHeight="1" spans="30:59">
      <c r="AD526" s="166"/>
      <c r="AE526" s="166"/>
      <c r="AF526" s="166"/>
      <c r="AG526" s="166"/>
      <c r="AH526" s="166"/>
      <c r="AI526" s="166"/>
      <c r="AJ526" s="166"/>
      <c r="AK526" s="166"/>
      <c r="AL526" s="166"/>
      <c r="AM526" s="166"/>
      <c r="AN526" s="166"/>
      <c r="AO526" s="166"/>
      <c r="AP526" s="166"/>
      <c r="AQ526" s="166"/>
      <c r="AR526" s="166"/>
      <c r="AS526" s="166"/>
      <c r="AT526" s="166"/>
      <c r="AU526" s="166"/>
      <c r="AV526" s="166"/>
      <c r="AW526" s="166"/>
      <c r="AX526" s="166"/>
      <c r="AY526" s="166"/>
      <c r="AZ526" s="166"/>
      <c r="BA526" s="166"/>
      <c r="BB526" s="166"/>
      <c r="BC526" s="166"/>
      <c r="BD526" s="166"/>
      <c r="BE526" s="166"/>
      <c r="BF526" s="166"/>
      <c r="BG526" s="166"/>
    </row>
    <row r="527" customHeight="1" spans="30:59">
      <c r="AD527" s="166"/>
      <c r="AE527" s="166"/>
      <c r="AF527" s="166"/>
      <c r="AG527" s="166"/>
      <c r="AH527" s="166"/>
      <c r="AI527" s="166"/>
      <c r="AJ527" s="166"/>
      <c r="AK527" s="166"/>
      <c r="AL527" s="166"/>
      <c r="AM527" s="166"/>
      <c r="AN527" s="166"/>
      <c r="AO527" s="166"/>
      <c r="AP527" s="166"/>
      <c r="AQ527" s="166"/>
      <c r="AR527" s="166"/>
      <c r="AS527" s="166"/>
      <c r="AT527" s="166"/>
      <c r="AU527" s="166"/>
      <c r="AV527" s="166"/>
      <c r="AW527" s="166"/>
      <c r="AX527" s="166"/>
      <c r="AY527" s="166"/>
      <c r="AZ527" s="166"/>
      <c r="BA527" s="166"/>
      <c r="BB527" s="166"/>
      <c r="BC527" s="166"/>
      <c r="BD527" s="166"/>
      <c r="BE527" s="166"/>
      <c r="BF527" s="166"/>
      <c r="BG527" s="166"/>
    </row>
    <row r="528" customHeight="1" spans="30:59">
      <c r="AD528" s="166"/>
      <c r="AE528" s="166"/>
      <c r="AF528" s="166"/>
      <c r="AG528" s="166"/>
      <c r="AH528" s="166"/>
      <c r="AI528" s="166"/>
      <c r="AJ528" s="166"/>
      <c r="AK528" s="166"/>
      <c r="AL528" s="166"/>
      <c r="AM528" s="166"/>
      <c r="AN528" s="166"/>
      <c r="AO528" s="166"/>
      <c r="AP528" s="166"/>
      <c r="AQ528" s="166"/>
      <c r="AR528" s="166"/>
      <c r="AS528" s="166"/>
      <c r="AT528" s="166"/>
      <c r="AU528" s="166"/>
      <c r="AV528" s="166"/>
      <c r="AW528" s="166"/>
      <c r="AX528" s="166"/>
      <c r="AY528" s="166"/>
      <c r="AZ528" s="166"/>
      <c r="BA528" s="166"/>
      <c r="BB528" s="166"/>
      <c r="BC528" s="166"/>
      <c r="BD528" s="166"/>
      <c r="BE528" s="166"/>
      <c r="BF528" s="166"/>
      <c r="BG528" s="166"/>
    </row>
    <row r="529" customHeight="1" spans="30:59">
      <c r="AD529" s="166"/>
      <c r="AE529" s="166"/>
      <c r="AF529" s="166"/>
      <c r="AG529" s="166"/>
      <c r="AH529" s="166"/>
      <c r="AI529" s="166"/>
      <c r="AJ529" s="166"/>
      <c r="AK529" s="166"/>
      <c r="AL529" s="166"/>
      <c r="AM529" s="166"/>
      <c r="AN529" s="166"/>
      <c r="AO529" s="166"/>
      <c r="AP529" s="166"/>
      <c r="AQ529" s="166"/>
      <c r="AR529" s="166"/>
      <c r="AS529" s="166"/>
      <c r="AT529" s="166"/>
      <c r="AU529" s="166"/>
      <c r="AV529" s="166"/>
      <c r="AW529" s="166"/>
      <c r="AX529" s="166"/>
      <c r="AY529" s="166"/>
      <c r="AZ529" s="166"/>
      <c r="BA529" s="166"/>
      <c r="BB529" s="166"/>
      <c r="BC529" s="166"/>
      <c r="BD529" s="166"/>
      <c r="BE529" s="166"/>
      <c r="BF529" s="166"/>
      <c r="BG529" s="166"/>
    </row>
    <row r="530" customHeight="1" spans="30:59">
      <c r="AD530" s="166"/>
      <c r="AE530" s="166"/>
      <c r="AF530" s="166"/>
      <c r="AG530" s="166"/>
      <c r="AH530" s="166"/>
      <c r="AI530" s="166"/>
      <c r="AJ530" s="166"/>
      <c r="AK530" s="166"/>
      <c r="AL530" s="166"/>
      <c r="AM530" s="166"/>
      <c r="AN530" s="166"/>
      <c r="AO530" s="166"/>
      <c r="AP530" s="166"/>
      <c r="AQ530" s="166"/>
      <c r="AR530" s="166"/>
      <c r="AS530" s="166"/>
      <c r="AT530" s="166"/>
      <c r="AU530" s="166"/>
      <c r="AV530" s="166"/>
      <c r="AW530" s="166"/>
      <c r="AX530" s="166"/>
      <c r="AY530" s="166"/>
      <c r="AZ530" s="166"/>
      <c r="BA530" s="166"/>
      <c r="BB530" s="166"/>
      <c r="BC530" s="166"/>
      <c r="BD530" s="166"/>
      <c r="BE530" s="166"/>
      <c r="BF530" s="166"/>
      <c r="BG530" s="166"/>
    </row>
    <row r="531" customHeight="1" spans="30:59">
      <c r="AD531" s="166"/>
      <c r="AE531" s="166"/>
      <c r="AF531" s="166"/>
      <c r="AG531" s="166"/>
      <c r="AH531" s="166"/>
      <c r="AI531" s="166"/>
      <c r="AJ531" s="166"/>
      <c r="AK531" s="166"/>
      <c r="AL531" s="166"/>
      <c r="AM531" s="166"/>
      <c r="AN531" s="166"/>
      <c r="AO531" s="166"/>
      <c r="AP531" s="166"/>
      <c r="AQ531" s="166"/>
      <c r="AR531" s="166"/>
      <c r="AS531" s="166"/>
      <c r="AT531" s="166"/>
      <c r="AU531" s="166"/>
      <c r="AV531" s="166"/>
      <c r="AW531" s="166"/>
      <c r="AX531" s="166"/>
      <c r="AY531" s="166"/>
      <c r="AZ531" s="166"/>
      <c r="BA531" s="166"/>
      <c r="BB531" s="166"/>
      <c r="BC531" s="166"/>
      <c r="BD531" s="166"/>
      <c r="BE531" s="166"/>
      <c r="BF531" s="166"/>
      <c r="BG531" s="166"/>
    </row>
    <row r="532" customHeight="1" spans="30:59">
      <c r="AD532" s="166"/>
      <c r="AE532" s="166"/>
      <c r="AF532" s="166"/>
      <c r="AG532" s="166"/>
      <c r="AH532" s="166"/>
      <c r="AI532" s="166"/>
      <c r="AJ532" s="166"/>
      <c r="AK532" s="166"/>
      <c r="AL532" s="166"/>
      <c r="AM532" s="166"/>
      <c r="AN532" s="166"/>
      <c r="AO532" s="166"/>
      <c r="AP532" s="166"/>
      <c r="AQ532" s="166"/>
      <c r="AR532" s="166"/>
      <c r="AS532" s="166"/>
      <c r="AT532" s="166"/>
      <c r="AU532" s="166"/>
      <c r="AV532" s="166"/>
      <c r="AW532" s="166"/>
      <c r="AX532" s="166"/>
      <c r="AY532" s="166"/>
      <c r="AZ532" s="166"/>
      <c r="BA532" s="166"/>
      <c r="BB532" s="166"/>
      <c r="BC532" s="166"/>
      <c r="BD532" s="166"/>
      <c r="BE532" s="166"/>
      <c r="BF532" s="166"/>
      <c r="BG532" s="166"/>
    </row>
    <row r="533" customHeight="1" spans="30:59">
      <c r="AD533" s="166"/>
      <c r="AE533" s="166"/>
      <c r="AF533" s="166"/>
      <c r="AG533" s="166"/>
      <c r="AH533" s="166"/>
      <c r="AI533" s="166"/>
      <c r="AJ533" s="166"/>
      <c r="AK533" s="166"/>
      <c r="AL533" s="166"/>
      <c r="AM533" s="166"/>
      <c r="AN533" s="166"/>
      <c r="AO533" s="166"/>
      <c r="AP533" s="166"/>
      <c r="AQ533" s="166"/>
      <c r="AR533" s="166"/>
      <c r="AS533" s="166"/>
      <c r="AT533" s="166"/>
      <c r="AU533" s="166"/>
      <c r="AV533" s="166"/>
      <c r="AW533" s="166"/>
      <c r="AX533" s="166"/>
      <c r="AY533" s="166"/>
      <c r="AZ533" s="166"/>
      <c r="BA533" s="166"/>
      <c r="BB533" s="166"/>
      <c r="BC533" s="166"/>
      <c r="BD533" s="166"/>
      <c r="BE533" s="166"/>
      <c r="BF533" s="166"/>
      <c r="BG533" s="166"/>
    </row>
    <row r="534" customHeight="1" spans="30:59">
      <c r="AD534" s="166"/>
      <c r="AE534" s="166"/>
      <c r="AF534" s="166"/>
      <c r="AG534" s="166"/>
      <c r="AH534" s="166"/>
      <c r="AI534" s="166"/>
      <c r="AJ534" s="166"/>
      <c r="AK534" s="166"/>
      <c r="AL534" s="166"/>
      <c r="AM534" s="166"/>
      <c r="AN534" s="166"/>
      <c r="AO534" s="166"/>
      <c r="AP534" s="166"/>
      <c r="AQ534" s="166"/>
      <c r="AR534" s="166"/>
      <c r="AS534" s="166"/>
      <c r="AT534" s="166"/>
      <c r="AU534" s="166"/>
      <c r="AV534" s="166"/>
      <c r="AW534" s="166"/>
      <c r="AX534" s="166"/>
      <c r="AY534" s="166"/>
      <c r="AZ534" s="166"/>
      <c r="BA534" s="166"/>
      <c r="BB534" s="166"/>
      <c r="BC534" s="166"/>
      <c r="BD534" s="166"/>
      <c r="BE534" s="166"/>
      <c r="BF534" s="166"/>
      <c r="BG534" s="166"/>
    </row>
    <row r="535" customHeight="1" spans="30:59">
      <c r="AD535" s="166"/>
      <c r="AE535" s="166"/>
      <c r="AF535" s="166"/>
      <c r="AG535" s="166"/>
      <c r="AH535" s="166"/>
      <c r="AI535" s="166"/>
      <c r="AJ535" s="166"/>
      <c r="AK535" s="166"/>
      <c r="AL535" s="166"/>
      <c r="AM535" s="166"/>
      <c r="AN535" s="166"/>
      <c r="AO535" s="166"/>
      <c r="AP535" s="166"/>
      <c r="AQ535" s="166"/>
      <c r="AR535" s="166"/>
      <c r="AS535" s="166"/>
      <c r="AT535" s="166"/>
      <c r="AU535" s="166"/>
      <c r="AV535" s="166"/>
      <c r="AW535" s="166"/>
      <c r="AX535" s="166"/>
      <c r="AY535" s="166"/>
      <c r="AZ535" s="166"/>
      <c r="BA535" s="166"/>
      <c r="BB535" s="166"/>
      <c r="BC535" s="166"/>
      <c r="BD535" s="166"/>
      <c r="BE535" s="166"/>
      <c r="BF535" s="166"/>
      <c r="BG535" s="166"/>
    </row>
    <row r="536" customHeight="1" spans="30:59">
      <c r="AD536" s="166"/>
      <c r="AE536" s="166"/>
      <c r="AF536" s="166"/>
      <c r="AG536" s="166"/>
      <c r="AH536" s="166"/>
      <c r="AI536" s="166"/>
      <c r="AJ536" s="166"/>
      <c r="AK536" s="166"/>
      <c r="AL536" s="166"/>
      <c r="AM536" s="166"/>
      <c r="AN536" s="166"/>
      <c r="AO536" s="166"/>
      <c r="AP536" s="166"/>
      <c r="AQ536" s="166"/>
      <c r="AR536" s="166"/>
      <c r="AS536" s="166"/>
      <c r="AT536" s="166"/>
      <c r="AU536" s="166"/>
      <c r="AV536" s="166"/>
      <c r="AW536" s="166"/>
      <c r="AX536" s="166"/>
      <c r="AY536" s="166"/>
      <c r="AZ536" s="166"/>
      <c r="BA536" s="166"/>
      <c r="BB536" s="166"/>
      <c r="BC536" s="166"/>
      <c r="BD536" s="166"/>
      <c r="BE536" s="166"/>
      <c r="BF536" s="166"/>
      <c r="BG536" s="166"/>
    </row>
    <row r="537" customHeight="1" spans="30:59">
      <c r="AD537" s="166"/>
      <c r="AE537" s="166"/>
      <c r="AF537" s="166"/>
      <c r="AG537" s="166"/>
      <c r="AH537" s="166"/>
      <c r="AI537" s="166"/>
      <c r="AJ537" s="166"/>
      <c r="AK537" s="166"/>
      <c r="AL537" s="166"/>
      <c r="AM537" s="166"/>
      <c r="AN537" s="166"/>
      <c r="AO537" s="166"/>
      <c r="AP537" s="166"/>
      <c r="AQ537" s="166"/>
      <c r="AR537" s="166"/>
      <c r="AS537" s="166"/>
      <c r="AT537" s="166"/>
      <c r="AU537" s="166"/>
      <c r="AV537" s="166"/>
      <c r="AW537" s="166"/>
      <c r="AX537" s="166"/>
      <c r="AY537" s="166"/>
      <c r="AZ537" s="166"/>
      <c r="BA537" s="166"/>
      <c r="BB537" s="166"/>
      <c r="BC537" s="166"/>
      <c r="BD537" s="166"/>
      <c r="BE537" s="166"/>
      <c r="BF537" s="166"/>
      <c r="BG537" s="166"/>
    </row>
    <row r="538" customHeight="1" spans="30:59">
      <c r="AD538" s="166"/>
      <c r="AE538" s="166"/>
      <c r="AF538" s="166"/>
      <c r="AG538" s="166"/>
      <c r="AH538" s="166"/>
      <c r="AI538" s="166"/>
      <c r="AJ538" s="166"/>
      <c r="AK538" s="166"/>
      <c r="AL538" s="166"/>
      <c r="AM538" s="166"/>
      <c r="AN538" s="166"/>
      <c r="AO538" s="166"/>
      <c r="AP538" s="166"/>
      <c r="AQ538" s="166"/>
      <c r="AR538" s="166"/>
      <c r="AS538" s="166"/>
      <c r="AT538" s="166"/>
      <c r="AU538" s="166"/>
      <c r="AV538" s="166"/>
      <c r="AW538" s="166"/>
      <c r="AX538" s="166"/>
      <c r="AY538" s="166"/>
      <c r="AZ538" s="166"/>
      <c r="BA538" s="166"/>
      <c r="BB538" s="166"/>
      <c r="BC538" s="166"/>
      <c r="BD538" s="166"/>
      <c r="BE538" s="166"/>
      <c r="BF538" s="166"/>
      <c r="BG538" s="166"/>
    </row>
    <row r="539" customHeight="1" spans="30:59">
      <c r="AD539" s="166"/>
      <c r="AE539" s="166"/>
      <c r="AF539" s="166"/>
      <c r="AG539" s="166"/>
      <c r="AH539" s="166"/>
      <c r="AI539" s="166"/>
      <c r="AJ539" s="166"/>
      <c r="AK539" s="166"/>
      <c r="AL539" s="166"/>
      <c r="AM539" s="166"/>
      <c r="AN539" s="166"/>
      <c r="AO539" s="166"/>
      <c r="AP539" s="166"/>
      <c r="AQ539" s="166"/>
      <c r="AR539" s="166"/>
      <c r="AS539" s="166"/>
      <c r="AT539" s="166"/>
      <c r="AU539" s="166"/>
      <c r="AV539" s="166"/>
      <c r="AW539" s="166"/>
      <c r="AX539" s="166"/>
      <c r="AY539" s="166"/>
      <c r="AZ539" s="166"/>
      <c r="BA539" s="166"/>
      <c r="BB539" s="166"/>
      <c r="BC539" s="166"/>
      <c r="BD539" s="166"/>
      <c r="BE539" s="166"/>
      <c r="BF539" s="166"/>
      <c r="BG539" s="166"/>
    </row>
    <row r="540" customHeight="1" spans="30:59">
      <c r="AD540" s="166"/>
      <c r="AE540" s="166"/>
      <c r="AF540" s="166"/>
      <c r="AG540" s="166"/>
      <c r="AH540" s="166"/>
      <c r="AI540" s="166"/>
      <c r="AJ540" s="166"/>
      <c r="AK540" s="166"/>
      <c r="AL540" s="166"/>
      <c r="AM540" s="166"/>
      <c r="AN540" s="166"/>
      <c r="AO540" s="166"/>
      <c r="AP540" s="166"/>
      <c r="AQ540" s="166"/>
      <c r="AR540" s="166"/>
      <c r="AS540" s="166"/>
      <c r="AT540" s="166"/>
      <c r="AU540" s="166"/>
      <c r="AV540" s="166"/>
      <c r="AW540" s="166"/>
      <c r="AX540" s="166"/>
      <c r="AY540" s="166"/>
      <c r="AZ540" s="166"/>
      <c r="BA540" s="166"/>
      <c r="BB540" s="166"/>
      <c r="BC540" s="166"/>
      <c r="BD540" s="166"/>
      <c r="BE540" s="166"/>
      <c r="BF540" s="166"/>
      <c r="BG540" s="166"/>
    </row>
    <row r="541" customHeight="1" spans="30:59">
      <c r="AD541" s="166"/>
      <c r="AE541" s="166"/>
      <c r="AF541" s="166"/>
      <c r="AG541" s="166"/>
      <c r="AH541" s="166"/>
      <c r="AI541" s="166"/>
      <c r="AJ541" s="166"/>
      <c r="AK541" s="166"/>
      <c r="AL541" s="166"/>
      <c r="AM541" s="166"/>
      <c r="AN541" s="166"/>
      <c r="AO541" s="166"/>
      <c r="AP541" s="166"/>
      <c r="AQ541" s="166"/>
      <c r="AR541" s="166"/>
      <c r="AS541" s="166"/>
      <c r="AT541" s="166"/>
      <c r="AU541" s="166"/>
      <c r="AV541" s="166"/>
      <c r="AW541" s="166"/>
      <c r="AX541" s="166"/>
      <c r="AY541" s="166"/>
      <c r="AZ541" s="166"/>
      <c r="BA541" s="166"/>
      <c r="BB541" s="166"/>
      <c r="BC541" s="166"/>
      <c r="BD541" s="166"/>
      <c r="BE541" s="166"/>
      <c r="BF541" s="166"/>
      <c r="BG541" s="166"/>
    </row>
    <row r="542" customHeight="1" spans="30:59">
      <c r="AD542" s="166"/>
      <c r="AE542" s="166"/>
      <c r="AF542" s="166"/>
      <c r="AG542" s="166"/>
      <c r="AH542" s="166"/>
      <c r="AI542" s="166"/>
      <c r="AJ542" s="166"/>
      <c r="AK542" s="166"/>
      <c r="AL542" s="166"/>
      <c r="AM542" s="166"/>
      <c r="AN542" s="166"/>
      <c r="AO542" s="166"/>
      <c r="AP542" s="166"/>
      <c r="AQ542" s="166"/>
      <c r="AR542" s="166"/>
      <c r="AS542" s="166"/>
      <c r="AT542" s="166"/>
      <c r="AU542" s="166"/>
      <c r="AV542" s="166"/>
      <c r="AW542" s="166"/>
      <c r="AX542" s="166"/>
      <c r="AY542" s="166"/>
      <c r="AZ542" s="166"/>
      <c r="BA542" s="166"/>
      <c r="BB542" s="166"/>
      <c r="BC542" s="166"/>
      <c r="BD542" s="166"/>
      <c r="BE542" s="166"/>
      <c r="BF542" s="166"/>
      <c r="BG542" s="166"/>
    </row>
    <row r="543" customHeight="1" spans="30:59">
      <c r="AD543" s="166"/>
      <c r="AE543" s="166"/>
      <c r="AF543" s="166"/>
      <c r="AG543" s="166"/>
      <c r="AH543" s="166"/>
      <c r="AI543" s="166"/>
      <c r="AJ543" s="166"/>
      <c r="AK543" s="166"/>
      <c r="AL543" s="166"/>
      <c r="AM543" s="166"/>
      <c r="AN543" s="166"/>
      <c r="AO543" s="166"/>
      <c r="AP543" s="166"/>
      <c r="AQ543" s="166"/>
      <c r="AR543" s="166"/>
      <c r="AS543" s="166"/>
      <c r="AT543" s="166"/>
      <c r="AU543" s="166"/>
      <c r="AV543" s="166"/>
      <c r="AW543" s="166"/>
      <c r="AX543" s="166"/>
      <c r="AY543" s="166"/>
      <c r="AZ543" s="166"/>
      <c r="BA543" s="166"/>
      <c r="BB543" s="166"/>
      <c r="BC543" s="166"/>
      <c r="BD543" s="166"/>
      <c r="BE543" s="166"/>
      <c r="BF543" s="166"/>
      <c r="BG543" s="166"/>
    </row>
    <row r="544" customHeight="1" spans="30:59">
      <c r="AD544" s="166"/>
      <c r="AE544" s="166"/>
      <c r="AF544" s="166"/>
      <c r="AG544" s="166"/>
      <c r="AH544" s="166"/>
      <c r="AI544" s="166"/>
      <c r="AJ544" s="166"/>
      <c r="AK544" s="166"/>
      <c r="AL544" s="166"/>
      <c r="AM544" s="166"/>
      <c r="AN544" s="166"/>
      <c r="AO544" s="166"/>
      <c r="AP544" s="166"/>
      <c r="AQ544" s="166"/>
      <c r="AR544" s="166"/>
      <c r="AS544" s="166"/>
      <c r="AT544" s="166"/>
      <c r="AU544" s="166"/>
      <c r="AV544" s="166"/>
      <c r="AW544" s="166"/>
      <c r="AX544" s="166"/>
      <c r="AY544" s="166"/>
      <c r="AZ544" s="166"/>
      <c r="BA544" s="166"/>
      <c r="BB544" s="166"/>
      <c r="BC544" s="166"/>
      <c r="BD544" s="166"/>
      <c r="BE544" s="166"/>
      <c r="BF544" s="166"/>
      <c r="BG544" s="166"/>
    </row>
    <row r="545" customHeight="1" spans="30:59">
      <c r="AD545" s="166"/>
      <c r="AE545" s="166"/>
      <c r="AF545" s="166"/>
      <c r="AG545" s="166"/>
      <c r="AH545" s="166"/>
      <c r="AI545" s="166"/>
      <c r="AJ545" s="166"/>
      <c r="AK545" s="166"/>
      <c r="AL545" s="166"/>
      <c r="AM545" s="166"/>
      <c r="AN545" s="166"/>
      <c r="AO545" s="166"/>
      <c r="AP545" s="166"/>
      <c r="AQ545" s="166"/>
      <c r="AR545" s="166"/>
      <c r="AS545" s="166"/>
      <c r="AT545" s="166"/>
      <c r="AU545" s="166"/>
      <c r="AV545" s="166"/>
      <c r="AW545" s="166"/>
      <c r="AX545" s="166"/>
      <c r="AY545" s="166"/>
      <c r="AZ545" s="166"/>
      <c r="BA545" s="166"/>
      <c r="BB545" s="166"/>
      <c r="BC545" s="166"/>
      <c r="BD545" s="166"/>
      <c r="BE545" s="166"/>
      <c r="BF545" s="166"/>
      <c r="BG545" s="166"/>
    </row>
    <row r="546" customHeight="1" spans="30:59">
      <c r="AD546" s="166"/>
      <c r="AE546" s="166"/>
      <c r="AF546" s="166"/>
      <c r="AG546" s="166"/>
      <c r="AH546" s="166"/>
      <c r="AI546" s="166"/>
      <c r="AJ546" s="166"/>
      <c r="AK546" s="166"/>
      <c r="AL546" s="166"/>
      <c r="AM546" s="166"/>
      <c r="AN546" s="166"/>
      <c r="AO546" s="166"/>
      <c r="AP546" s="166"/>
      <c r="AQ546" s="166"/>
      <c r="AR546" s="166"/>
      <c r="AS546" s="166"/>
      <c r="AT546" s="166"/>
      <c r="AU546" s="166"/>
      <c r="AV546" s="166"/>
      <c r="AW546" s="166"/>
      <c r="AX546" s="166"/>
      <c r="AY546" s="166"/>
      <c r="AZ546" s="166"/>
      <c r="BA546" s="166"/>
      <c r="BB546" s="166"/>
      <c r="BC546" s="166"/>
      <c r="BD546" s="166"/>
      <c r="BE546" s="166"/>
      <c r="BF546" s="166"/>
      <c r="BG546" s="166"/>
    </row>
    <row r="547" customHeight="1" spans="30:59">
      <c r="AD547" s="166"/>
      <c r="AE547" s="166"/>
      <c r="AF547" s="166"/>
      <c r="AG547" s="166"/>
      <c r="AH547" s="166"/>
      <c r="AI547" s="166"/>
      <c r="AJ547" s="166"/>
      <c r="AK547" s="166"/>
      <c r="AL547" s="166"/>
      <c r="AM547" s="166"/>
      <c r="AN547" s="166"/>
      <c r="AO547" s="166"/>
      <c r="AP547" s="166"/>
      <c r="AQ547" s="166"/>
      <c r="AR547" s="166"/>
      <c r="AS547" s="166"/>
      <c r="AT547" s="166"/>
      <c r="AU547" s="166"/>
      <c r="AV547" s="166"/>
      <c r="AW547" s="166"/>
      <c r="AX547" s="166"/>
      <c r="AY547" s="166"/>
      <c r="AZ547" s="166"/>
      <c r="BA547" s="166"/>
      <c r="BB547" s="166"/>
      <c r="BC547" s="166"/>
      <c r="BD547" s="166"/>
      <c r="BE547" s="166"/>
      <c r="BF547" s="166"/>
      <c r="BG547" s="166"/>
    </row>
    <row r="548" customHeight="1" spans="30:59">
      <c r="AD548" s="166"/>
      <c r="AE548" s="166"/>
      <c r="AF548" s="166"/>
      <c r="AG548" s="166"/>
      <c r="AH548" s="166"/>
      <c r="AI548" s="166"/>
      <c r="AJ548" s="166"/>
      <c r="AK548" s="166"/>
      <c r="AL548" s="166"/>
      <c r="AM548" s="166"/>
      <c r="AN548" s="166"/>
      <c r="AO548" s="166"/>
      <c r="AP548" s="166"/>
      <c r="AQ548" s="166"/>
      <c r="AR548" s="166"/>
      <c r="AS548" s="166"/>
      <c r="AT548" s="166"/>
      <c r="AU548" s="166"/>
      <c r="AV548" s="166"/>
      <c r="AW548" s="166"/>
      <c r="AX548" s="166"/>
      <c r="AY548" s="166"/>
      <c r="AZ548" s="166"/>
      <c r="BA548" s="166"/>
      <c r="BB548" s="166"/>
      <c r="BC548" s="166"/>
      <c r="BD548" s="166"/>
      <c r="BE548" s="166"/>
      <c r="BF548" s="166"/>
      <c r="BG548" s="166"/>
    </row>
    <row r="549" customHeight="1" spans="30:59">
      <c r="AD549" s="166"/>
      <c r="AE549" s="166"/>
      <c r="AF549" s="166"/>
      <c r="AG549" s="166"/>
      <c r="AH549" s="166"/>
      <c r="AI549" s="166"/>
      <c r="AJ549" s="166"/>
      <c r="AK549" s="166"/>
      <c r="AL549" s="166"/>
      <c r="AM549" s="166"/>
      <c r="AN549" s="166"/>
      <c r="AO549" s="166"/>
      <c r="AP549" s="166"/>
      <c r="AQ549" s="166"/>
      <c r="AR549" s="166"/>
      <c r="AS549" s="166"/>
      <c r="AT549" s="166"/>
      <c r="AU549" s="166"/>
      <c r="AV549" s="166"/>
      <c r="AW549" s="166"/>
      <c r="AX549" s="166"/>
      <c r="AY549" s="166"/>
      <c r="AZ549" s="166"/>
      <c r="BA549" s="166"/>
      <c r="BB549" s="166"/>
      <c r="BC549" s="166"/>
      <c r="BD549" s="166"/>
      <c r="BE549" s="166"/>
      <c r="BF549" s="166"/>
      <c r="BG549" s="166"/>
    </row>
  </sheetData>
  <autoFilter ref="A1:DR167">
    <extLst/>
  </autoFilter>
  <mergeCells count="56">
    <mergeCell ref="A1:DR1"/>
    <mergeCell ref="A2:C2"/>
    <mergeCell ref="D2:AA2"/>
    <mergeCell ref="AD2:AE2"/>
    <mergeCell ref="AF2:AK2"/>
    <mergeCell ref="AN2:AO2"/>
    <mergeCell ref="AP2:BG2"/>
    <mergeCell ref="BI2:BJ2"/>
    <mergeCell ref="BK2:CU2"/>
    <mergeCell ref="CX2:CZ2"/>
    <mergeCell ref="DA2:DR2"/>
    <mergeCell ref="F3:G3"/>
    <mergeCell ref="H3:I3"/>
    <mergeCell ref="J3:K3"/>
    <mergeCell ref="L3:M3"/>
    <mergeCell ref="N3:R3"/>
    <mergeCell ref="S3:T3"/>
    <mergeCell ref="U3:V3"/>
    <mergeCell ref="W3:X3"/>
    <mergeCell ref="Y3:Z3"/>
    <mergeCell ref="AX3:BC3"/>
    <mergeCell ref="BD3:BF3"/>
    <mergeCell ref="BU3:CF3"/>
    <mergeCell ref="BU4:BW4"/>
    <mergeCell ref="BX4:BZ4"/>
    <mergeCell ref="CA4:CC4"/>
    <mergeCell ref="CD4:CF4"/>
    <mergeCell ref="DI62:DJ62"/>
    <mergeCell ref="DI63:DJ63"/>
    <mergeCell ref="DI64:DJ64"/>
    <mergeCell ref="DI65:DJ65"/>
    <mergeCell ref="DI66:DJ66"/>
    <mergeCell ref="DI67:DJ67"/>
    <mergeCell ref="DI68:DJ68"/>
    <mergeCell ref="DI69:DJ69"/>
    <mergeCell ref="DI70:DJ70"/>
    <mergeCell ref="DI71:DJ71"/>
    <mergeCell ref="A3:A4"/>
    <mergeCell ref="B3:B4"/>
    <mergeCell ref="C3:C4"/>
    <mergeCell ref="D3:D4"/>
    <mergeCell ref="E3:E4"/>
    <mergeCell ref="AA3:AA4"/>
    <mergeCell ref="BI3:BI5"/>
    <mergeCell ref="BJ3:BJ5"/>
    <mergeCell ref="BK3:BK5"/>
    <mergeCell ref="BL3:BL5"/>
    <mergeCell ref="BM3:BM5"/>
    <mergeCell ref="BN3:BN5"/>
    <mergeCell ref="BO3:BQ4"/>
    <mergeCell ref="BR3:BT4"/>
    <mergeCell ref="CG3:CI4"/>
    <mergeCell ref="CJ3:CL4"/>
    <mergeCell ref="CM3:CO4"/>
    <mergeCell ref="CP3:CR4"/>
    <mergeCell ref="CS3:CU4"/>
  </mergeCells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s t a n d a l o n e = " y e s " ? > < c o m m e n t s   x m l n s = " h t t p s : / / w e b . w p s . c n / e t / 2 0 1 8 / m a i n "   x m l n s : s = " h t t p : / / s c h e m a s . o p e n x m l f o r m a t s . o r g / s p r e a d s h e e t m l / 2 0 0 6 / m a i n " > < c o m m e n t L i s t   s h e e t S t i d = " 5 " > < c o m m e n t   s : r e f = " D 1 7 9 "   r g b C l r = " A F C A 7 C " / > < c o m m e n t   s : r e f = " C 2 4 0 "   r g b C l r = " A F C A 7 C " / > < c o m m e n t   s : r e f = " C 3 2 2 "   r g b C l r = " A F C A 7 C " / > < c o m m e n t   s : r e f = " A 6 4 9 "   r g b C l r = " A F C A 7 C " / > < c o m m e n t   s : r e f = " A 7 0 7 "   r g b C l r = " A F C A 7 C " / > < c o m m e n t   s : r e f = " A 7 0 8 "   r g b C l r = " A F C A 7 C " / > < / c o m m e n t L i s t > < c o m m e n t L i s t   s h e e t S t i d = " 8 " > < c o m m e n t   s : r e f = " C 1 5 0 "   r g b C l r = " A F C A 7 C " / > < c o m m e n t   s : r e f = " D 1 7 8 "   r g b C l r = " A F C A 7 C " / > < c o m m e n t   s : r e f = " C 2 3 9 "   r g b C l r = " A F C A 7 C " / > < c o m m e n t   s : r e f = " C 3 2 1 "   r g b C l r = " A F C A 7 C " / > < c o m m e n t   s : r e f = " A 6 4 8 "   r g b C l r = " A F C A 7 C " / > < c o m m e n t   s : r e f = " A 7 0 6 "   r g b C l r = " A F C A 7 C " / > < c o m m e n t   s : r e f = " A 7 0 7 "   r g b C l r = " A F C A 7 C " / > < / c o m m e n t L i s t > < / c o m m e n t s > 
</file>

<file path=customXml/itemProps1.xml><?xml version="1.0" encoding="utf-8"?>
<ds:datastoreItem xmlns:ds="http://schemas.openxmlformats.org/officeDocument/2006/customXml" ds:itemID="{06A0048C-2381-489B-AA07-9611017176E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（第1-4层）项目全信息汇总</vt:lpstr>
      <vt:lpstr>（第5层--项目施工信息互通总台帐）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朱伟炜</cp:lastModifiedBy>
  <dcterms:created xsi:type="dcterms:W3CDTF">2006-09-16T00:00:00Z</dcterms:created>
  <dcterms:modified xsi:type="dcterms:W3CDTF">2024-01-03T10:03:03Z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80BE0AF974EB4685B8363566788276B9</vt:lpwstr>
  </property>
  <property fmtid="{D5CDD505-2E9C-101B-9397-08002B2CF9AE}" pid="3" name="KSOProductBuildVer">
    <vt:lpwstr>2052-12.1.0.16120</vt:lpwstr>
  </property>
  <property fmtid="{D5CDD505-2E9C-101B-9397-08002B2CF9AE}" pid="4" name="KSOReadingLayout">
    <vt:bool>false</vt:bool>
  </property>
</Properties>
</file>