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ffmann\Desktop\Studium\Master\8.Semester\Optical Frequency Doubling\Gnuplot\"/>
    </mc:Choice>
  </mc:AlternateContent>
  <bookViews>
    <workbookView xWindow="0" yWindow="0" windowWidth="21570" windowHeight="9105"/>
  </bookViews>
  <sheets>
    <sheet name="Teil1b" sheetId="7" r:id="rId1"/>
    <sheet name="Teil 2" sheetId="2" r:id="rId2"/>
    <sheet name="Teil 3" sheetId="3" r:id="rId3"/>
    <sheet name="Teil 4" sheetId="4" r:id="rId4"/>
    <sheet name="Teil 5" sheetId="5" r:id="rId5"/>
    <sheet name="Tabelle3" sheetId="6" r:id="rId6"/>
    <sheet name="Teil 1" sheetId="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4" i="3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G20" i="2" s="1"/>
  <c r="E21" i="2"/>
  <c r="E22" i="2"/>
  <c r="E23" i="2"/>
  <c r="E24" i="2"/>
  <c r="E25" i="2"/>
  <c r="E26" i="2"/>
  <c r="E27" i="2"/>
  <c r="E28" i="2"/>
  <c r="E29" i="2"/>
  <c r="E30" i="2"/>
  <c r="E31" i="2"/>
  <c r="E32" i="2"/>
  <c r="G32" i="2" s="1"/>
  <c r="E33" i="2"/>
  <c r="E34" i="2"/>
  <c r="E35" i="2"/>
  <c r="E36" i="2"/>
  <c r="E37" i="2"/>
  <c r="E38" i="2"/>
  <c r="E39" i="2"/>
  <c r="E40" i="2"/>
  <c r="G40" i="2" s="1"/>
  <c r="E41" i="2"/>
  <c r="E42" i="2"/>
  <c r="E43" i="2"/>
  <c r="E44" i="2"/>
  <c r="E45" i="2"/>
  <c r="E46" i="2"/>
  <c r="E47" i="2"/>
  <c r="E48" i="2"/>
  <c r="G48" i="2" s="1"/>
  <c r="E49" i="2"/>
  <c r="E50" i="2"/>
  <c r="E51" i="2"/>
  <c r="E52" i="2"/>
  <c r="E53" i="2"/>
  <c r="E54" i="2"/>
  <c r="E55" i="2"/>
  <c r="E56" i="2"/>
  <c r="E57" i="2"/>
  <c r="E58" i="2"/>
  <c r="E59" i="2"/>
  <c r="E60" i="2"/>
  <c r="G60" i="2" s="1"/>
  <c r="E61" i="2"/>
  <c r="E62" i="2"/>
  <c r="E63" i="2"/>
  <c r="E64" i="2"/>
  <c r="G64" i="2" s="1"/>
  <c r="E65" i="2"/>
  <c r="E66" i="2"/>
  <c r="E67" i="2"/>
  <c r="E68" i="2"/>
  <c r="E69" i="2"/>
  <c r="E70" i="2"/>
  <c r="E71" i="2"/>
  <c r="E72" i="2"/>
  <c r="G72" i="2" s="1"/>
  <c r="E73" i="2"/>
  <c r="E74" i="2"/>
  <c r="E75" i="2"/>
  <c r="E76" i="2"/>
  <c r="G76" i="2" s="1"/>
  <c r="E77" i="2"/>
  <c r="E78" i="2"/>
  <c r="E79" i="2"/>
  <c r="E80" i="2"/>
  <c r="E81" i="2"/>
  <c r="E82" i="2"/>
  <c r="E83" i="2"/>
  <c r="E4" i="2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4" i="2"/>
  <c r="F4" i="2" s="1"/>
  <c r="H44" i="2" l="1"/>
  <c r="H16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68" i="2"/>
  <c r="H56" i="2"/>
  <c r="H28" i="2"/>
  <c r="H24" i="2"/>
  <c r="H12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80" i="2"/>
  <c r="H52" i="2"/>
  <c r="H36" i="2"/>
  <c r="H8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G80" i="2"/>
  <c r="G68" i="2"/>
  <c r="G52" i="2"/>
  <c r="G44" i="2"/>
  <c r="G28" i="2"/>
  <c r="G16" i="2"/>
  <c r="G8" i="2"/>
  <c r="H76" i="2"/>
  <c r="H64" i="2"/>
  <c r="H48" i="2"/>
  <c r="H40" i="2"/>
  <c r="H32" i="2"/>
  <c r="H20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6" i="2"/>
  <c r="G24" i="2"/>
  <c r="H4" i="2"/>
  <c r="H72" i="2"/>
  <c r="H60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56" i="2"/>
  <c r="G12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5" i="7"/>
  <c r="I6" i="7"/>
  <c r="I7" i="7"/>
  <c r="I8" i="7"/>
  <c r="I9" i="7"/>
  <c r="I10" i="7"/>
  <c r="I11" i="7"/>
  <c r="I4" i="7"/>
  <c r="G5" i="7"/>
  <c r="A37" i="7" s="1"/>
  <c r="G6" i="7"/>
  <c r="A38" i="7" s="1"/>
  <c r="G7" i="7"/>
  <c r="A39" i="7" s="1"/>
  <c r="G8" i="7"/>
  <c r="A40" i="7" s="1"/>
  <c r="G9" i="7"/>
  <c r="A41" i="7" s="1"/>
  <c r="G10" i="7"/>
  <c r="A42" i="7" s="1"/>
  <c r="G11" i="7"/>
  <c r="A43" i="7" s="1"/>
  <c r="G4" i="7"/>
  <c r="A36" i="7" s="1"/>
  <c r="A46" i="7" s="1"/>
  <c r="D5" i="7"/>
  <c r="H5" i="7" s="1"/>
  <c r="D6" i="7"/>
  <c r="H6" i="7" s="1"/>
  <c r="D7" i="7"/>
  <c r="H7" i="7" s="1"/>
  <c r="D8" i="7"/>
  <c r="H8" i="7" s="1"/>
  <c r="D9" i="7"/>
  <c r="H9" i="7" s="1"/>
  <c r="D10" i="7"/>
  <c r="H10" i="7" s="1"/>
  <c r="D11" i="7"/>
  <c r="H11" i="7" s="1"/>
  <c r="D4" i="7"/>
  <c r="H4" i="7" s="1"/>
  <c r="F5" i="7"/>
  <c r="J5" i="7" s="1"/>
  <c r="F6" i="7"/>
  <c r="J6" i="7" s="1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F13" i="7"/>
  <c r="J13" i="7" s="1"/>
  <c r="F14" i="7"/>
  <c r="J14" i="7" s="1"/>
  <c r="F15" i="7"/>
  <c r="J15" i="7" s="1"/>
  <c r="F16" i="7"/>
  <c r="J16" i="7" s="1"/>
  <c r="F17" i="7"/>
  <c r="J17" i="7" s="1"/>
  <c r="F18" i="7"/>
  <c r="J18" i="7" s="1"/>
  <c r="F19" i="7"/>
  <c r="J19" i="7" s="1"/>
  <c r="F20" i="7"/>
  <c r="J20" i="7" s="1"/>
  <c r="F21" i="7"/>
  <c r="J21" i="7" s="1"/>
  <c r="F22" i="7"/>
  <c r="J22" i="7" s="1"/>
  <c r="F23" i="7"/>
  <c r="J23" i="7" s="1"/>
  <c r="F24" i="7"/>
  <c r="J24" i="7" s="1"/>
  <c r="F25" i="7"/>
  <c r="J25" i="7" s="1"/>
  <c r="F26" i="7"/>
  <c r="J26" i="7" s="1"/>
  <c r="F27" i="7"/>
  <c r="J27" i="7" s="1"/>
  <c r="F28" i="7"/>
  <c r="J28" i="7" s="1"/>
  <c r="F29" i="7"/>
  <c r="J29" i="7" s="1"/>
  <c r="F30" i="7"/>
  <c r="J30" i="7" s="1"/>
  <c r="F31" i="7"/>
  <c r="J31" i="7" s="1"/>
  <c r="F4" i="7"/>
  <c r="J4" i="7" s="1"/>
  <c r="B36" i="7" l="1"/>
  <c r="B43" i="7"/>
  <c r="B39" i="7"/>
  <c r="B40" i="7"/>
  <c r="B42" i="7"/>
  <c r="B38" i="7"/>
  <c r="C40" i="7"/>
  <c r="C38" i="7"/>
  <c r="L16" i="7"/>
  <c r="L28" i="7"/>
  <c r="C39" i="7"/>
  <c r="L8" i="7"/>
  <c r="L24" i="7"/>
  <c r="C43" i="7"/>
  <c r="C42" i="7"/>
  <c r="L12" i="7"/>
  <c r="L20" i="7"/>
  <c r="L4" i="7"/>
  <c r="B41" i="7"/>
  <c r="B37" i="7"/>
  <c r="L31" i="7"/>
  <c r="L27" i="7"/>
  <c r="L23" i="7"/>
  <c r="L19" i="7"/>
  <c r="L15" i="7"/>
  <c r="L11" i="7"/>
  <c r="L7" i="7"/>
  <c r="L30" i="7"/>
  <c r="L26" i="7"/>
  <c r="L22" i="7"/>
  <c r="L18" i="7"/>
  <c r="L14" i="7"/>
  <c r="L10" i="7"/>
  <c r="L6" i="7"/>
  <c r="L29" i="7"/>
  <c r="L25" i="7"/>
  <c r="L21" i="7"/>
  <c r="L17" i="7"/>
  <c r="L13" i="7"/>
  <c r="L9" i="7"/>
  <c r="L5" i="7"/>
  <c r="C41" i="7"/>
  <c r="C37" i="7"/>
  <c r="C36" i="7"/>
  <c r="B46" i="7" l="1"/>
  <c r="M16" i="7" l="1"/>
  <c r="M20" i="7"/>
  <c r="M4" i="7"/>
  <c r="M12" i="7"/>
  <c r="M8" i="7"/>
  <c r="M24" i="7"/>
  <c r="M28" i="7"/>
  <c r="M26" i="7"/>
  <c r="M10" i="7"/>
  <c r="M21" i="7"/>
  <c r="M15" i="7"/>
  <c r="M5" i="7"/>
  <c r="M30" i="7"/>
  <c r="M25" i="7"/>
  <c r="M27" i="7"/>
  <c r="M31" i="7"/>
  <c r="M11" i="7"/>
  <c r="M22" i="7"/>
  <c r="M23" i="7"/>
  <c r="M6" i="7"/>
  <c r="M17" i="7"/>
  <c r="M19" i="7"/>
  <c r="M7" i="7"/>
  <c r="M18" i="7"/>
  <c r="M29" i="7"/>
  <c r="M13" i="7"/>
  <c r="M14" i="7"/>
  <c r="M9" i="7"/>
</calcChain>
</file>

<file path=xl/sharedStrings.xml><?xml version="1.0" encoding="utf-8"?>
<sst xmlns="http://schemas.openxmlformats.org/spreadsheetml/2006/main" count="66" uniqueCount="53">
  <si>
    <t>I /mA</t>
  </si>
  <si>
    <t>d I /mA</t>
  </si>
  <si>
    <t>P / mW</t>
  </si>
  <si>
    <t>dP/ mW</t>
  </si>
  <si>
    <t>dPatt /mW</t>
  </si>
  <si>
    <t>W = Winkel</t>
  </si>
  <si>
    <t>W</t>
  </si>
  <si>
    <t>dW</t>
  </si>
  <si>
    <t>T</t>
  </si>
  <si>
    <t>dT</t>
  </si>
  <si>
    <t>d P2</t>
  </si>
  <si>
    <t>Background mit:</t>
  </si>
  <si>
    <t>6 nW</t>
  </si>
  <si>
    <t>Patt /mikroW</t>
  </si>
  <si>
    <t xml:space="preserve">Background ohne </t>
  </si>
  <si>
    <t>9mW</t>
  </si>
  <si>
    <t xml:space="preserve">Maximum </t>
  </si>
  <si>
    <t>36 °</t>
  </si>
  <si>
    <t>43,2 mikroW</t>
  </si>
  <si>
    <t>276 mA</t>
  </si>
  <si>
    <t>Modehopping</t>
  </si>
  <si>
    <t xml:space="preserve">Wir nehmen </t>
  </si>
  <si>
    <t>270 mA</t>
  </si>
  <si>
    <t>36°</t>
  </si>
  <si>
    <t>32,5 mikroW</t>
  </si>
  <si>
    <t xml:space="preserve">W = Winkel </t>
  </si>
  <si>
    <t>d W</t>
  </si>
  <si>
    <t>P</t>
  </si>
  <si>
    <t>dP</t>
  </si>
  <si>
    <t>Mit Polarizer</t>
  </si>
  <si>
    <t>Ohne Polarizer</t>
  </si>
  <si>
    <t>Winkel = W</t>
  </si>
  <si>
    <t xml:space="preserve">d W </t>
  </si>
  <si>
    <t>d P</t>
  </si>
  <si>
    <t>P2 / mikroW</t>
  </si>
  <si>
    <t>P / mikroW</t>
  </si>
  <si>
    <t>W Grad</t>
  </si>
  <si>
    <t>lamba/2</t>
  </si>
  <si>
    <t>115 Grad</t>
  </si>
  <si>
    <t>9mikroW</t>
  </si>
  <si>
    <t>A</t>
  </si>
  <si>
    <t>dP korr /mW</t>
  </si>
  <si>
    <t>P korr /mW</t>
  </si>
  <si>
    <t>dPatt /mikroW</t>
  </si>
  <si>
    <t>dPatt korr /mikroW</t>
  </si>
  <si>
    <t>Patt korr /mikroW</t>
  </si>
  <si>
    <t>Mittelwert A</t>
  </si>
  <si>
    <t>Standardabweichung A</t>
  </si>
  <si>
    <t>dA</t>
  </si>
  <si>
    <t>dPatt korr A</t>
  </si>
  <si>
    <t>Patt korr A /mW</t>
  </si>
  <si>
    <t>dPatt/mikroW</t>
  </si>
  <si>
    <t>dPatt korr A 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</si>
</sst>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3'!$C$4:$C$69</c:f>
              <c:numCache>
                <c:formatCode>General</c:formatCode>
                <c:ptCount val="66"/>
                <c:pt idx="0">
                  <c:v>0.185</c:v>
                </c:pt>
                <c:pt idx="1">
                  <c:v>0.189</c:v>
                </c:pt>
                <c:pt idx="2">
                  <c:v>0.192</c:v>
                </c:pt>
                <c:pt idx="3">
                  <c:v>0.19</c:v>
                </c:pt>
                <c:pt idx="4">
                  <c:v>0.186</c:v>
                </c:pt>
                <c:pt idx="5">
                  <c:v>0.183</c:v>
                </c:pt>
                <c:pt idx="6">
                  <c:v>0.186</c:v>
                </c:pt>
                <c:pt idx="7">
                  <c:v>0.192</c:v>
                </c:pt>
                <c:pt idx="8">
                  <c:v>0.19800000000000001</c:v>
                </c:pt>
                <c:pt idx="9">
                  <c:v>0.2</c:v>
                </c:pt>
                <c:pt idx="10">
                  <c:v>0.192</c:v>
                </c:pt>
                <c:pt idx="11">
                  <c:v>0.188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0.20399999999999999</c:v>
                </c:pt>
                <c:pt idx="15">
                  <c:v>0.215</c:v>
                </c:pt>
                <c:pt idx="16">
                  <c:v>0.21299999999999999</c:v>
                </c:pt>
                <c:pt idx="17">
                  <c:v>0.20200000000000001</c:v>
                </c:pt>
                <c:pt idx="18">
                  <c:v>0.19500000000000001</c:v>
                </c:pt>
                <c:pt idx="19">
                  <c:v>0.20300000000000001</c:v>
                </c:pt>
                <c:pt idx="20">
                  <c:v>0.223</c:v>
                </c:pt>
                <c:pt idx="21">
                  <c:v>0.245</c:v>
                </c:pt>
                <c:pt idx="22">
                  <c:v>0.25600000000000001</c:v>
                </c:pt>
                <c:pt idx="23">
                  <c:v>0.253</c:v>
                </c:pt>
                <c:pt idx="24">
                  <c:v>0.24</c:v>
                </c:pt>
                <c:pt idx="25">
                  <c:v>0.23300000000000001</c:v>
                </c:pt>
                <c:pt idx="26">
                  <c:v>0.247</c:v>
                </c:pt>
                <c:pt idx="27">
                  <c:v>0.27600000000000002</c:v>
                </c:pt>
                <c:pt idx="28">
                  <c:v>0.29399999999999998</c:v>
                </c:pt>
                <c:pt idx="29">
                  <c:v>0.308</c:v>
                </c:pt>
                <c:pt idx="30">
                  <c:v>0.316</c:v>
                </c:pt>
                <c:pt idx="31">
                  <c:v>0.35</c:v>
                </c:pt>
                <c:pt idx="32">
                  <c:v>0.438</c:v>
                </c:pt>
                <c:pt idx="33">
                  <c:v>0.53600000000000003</c:v>
                </c:pt>
                <c:pt idx="34">
                  <c:v>0.67700000000000005</c:v>
                </c:pt>
                <c:pt idx="35">
                  <c:v>0.88</c:v>
                </c:pt>
                <c:pt idx="36">
                  <c:v>1.46</c:v>
                </c:pt>
                <c:pt idx="37">
                  <c:v>2.37</c:v>
                </c:pt>
                <c:pt idx="38">
                  <c:v>4.3</c:v>
                </c:pt>
                <c:pt idx="39">
                  <c:v>8.56</c:v>
                </c:pt>
                <c:pt idx="40">
                  <c:v>15.3</c:v>
                </c:pt>
                <c:pt idx="41">
                  <c:v>19.100000000000001</c:v>
                </c:pt>
                <c:pt idx="42">
                  <c:v>26</c:v>
                </c:pt>
                <c:pt idx="43">
                  <c:v>31.5</c:v>
                </c:pt>
                <c:pt idx="44">
                  <c:v>33.6</c:v>
                </c:pt>
                <c:pt idx="45">
                  <c:v>32.4</c:v>
                </c:pt>
                <c:pt idx="46">
                  <c:v>28.6</c:v>
                </c:pt>
                <c:pt idx="47">
                  <c:v>21.4</c:v>
                </c:pt>
                <c:pt idx="48">
                  <c:v>14.2</c:v>
                </c:pt>
                <c:pt idx="49">
                  <c:v>8.3000000000000007</c:v>
                </c:pt>
                <c:pt idx="50">
                  <c:v>3.96</c:v>
                </c:pt>
                <c:pt idx="51">
                  <c:v>1.34</c:v>
                </c:pt>
                <c:pt idx="52">
                  <c:v>0.84899999999999998</c:v>
                </c:pt>
                <c:pt idx="53">
                  <c:v>0.90700000000000003</c:v>
                </c:pt>
                <c:pt idx="54">
                  <c:v>1</c:v>
                </c:pt>
                <c:pt idx="55">
                  <c:v>0.94</c:v>
                </c:pt>
                <c:pt idx="56">
                  <c:v>0.76800000000000002</c:v>
                </c:pt>
                <c:pt idx="57">
                  <c:v>0.44</c:v>
                </c:pt>
                <c:pt idx="58">
                  <c:v>0.37</c:v>
                </c:pt>
                <c:pt idx="59">
                  <c:v>0.32800000000000001</c:v>
                </c:pt>
                <c:pt idx="60">
                  <c:v>0.38300000000000001</c:v>
                </c:pt>
                <c:pt idx="61">
                  <c:v>0.41299999999999998</c:v>
                </c:pt>
                <c:pt idx="62">
                  <c:v>0.38600000000000001</c:v>
                </c:pt>
                <c:pt idx="63">
                  <c:v>0.30199999999999999</c:v>
                </c:pt>
                <c:pt idx="64">
                  <c:v>0.48</c:v>
                </c:pt>
                <c:pt idx="65">
                  <c:v>0.23499999999999999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8-4387-87E8-D07D43B0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6896"/>
        <c:axId val="204244368"/>
      </c:scatterChart>
      <c:valAx>
        <c:axId val="1420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4368"/>
        <c:crosses val="autoZero"/>
        <c:crossBetween val="midCat"/>
      </c:valAx>
      <c:valAx>
        <c:axId val="2042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4'!$C$4:$C$85</c:f>
              <c:numCache>
                <c:formatCode>General</c:formatCode>
                <c:ptCount val="82"/>
                <c:pt idx="0">
                  <c:v>6.22</c:v>
                </c:pt>
                <c:pt idx="1">
                  <c:v>8.9700000000000006</c:v>
                </c:pt>
                <c:pt idx="2">
                  <c:v>12</c:v>
                </c:pt>
                <c:pt idx="3">
                  <c:v>14.7</c:v>
                </c:pt>
                <c:pt idx="4">
                  <c:v>19.2</c:v>
                </c:pt>
                <c:pt idx="5">
                  <c:v>23</c:v>
                </c:pt>
                <c:pt idx="6">
                  <c:v>25.9</c:v>
                </c:pt>
                <c:pt idx="7">
                  <c:v>28.1</c:v>
                </c:pt>
                <c:pt idx="8">
                  <c:v>30.5</c:v>
                </c:pt>
                <c:pt idx="9">
                  <c:v>31.7</c:v>
                </c:pt>
                <c:pt idx="10">
                  <c:v>32.1</c:v>
                </c:pt>
                <c:pt idx="11">
                  <c:v>31.8</c:v>
                </c:pt>
                <c:pt idx="12">
                  <c:v>29.8</c:v>
                </c:pt>
                <c:pt idx="13">
                  <c:v>27.3</c:v>
                </c:pt>
                <c:pt idx="14">
                  <c:v>23.9</c:v>
                </c:pt>
                <c:pt idx="15">
                  <c:v>20.8</c:v>
                </c:pt>
                <c:pt idx="16">
                  <c:v>16.7</c:v>
                </c:pt>
                <c:pt idx="17">
                  <c:v>13.5</c:v>
                </c:pt>
                <c:pt idx="18">
                  <c:v>10.3</c:v>
                </c:pt>
                <c:pt idx="19">
                  <c:v>7.6</c:v>
                </c:pt>
                <c:pt idx="20">
                  <c:v>5.0199999999999996</c:v>
                </c:pt>
                <c:pt idx="21">
                  <c:v>3.55</c:v>
                </c:pt>
                <c:pt idx="22">
                  <c:v>1.66</c:v>
                </c:pt>
                <c:pt idx="23">
                  <c:v>0.86599999999999999</c:v>
                </c:pt>
                <c:pt idx="24">
                  <c:v>0.51800000000000002</c:v>
                </c:pt>
                <c:pt idx="25">
                  <c:v>0.32200000000000001</c:v>
                </c:pt>
                <c:pt idx="26">
                  <c:v>0.182</c:v>
                </c:pt>
                <c:pt idx="27">
                  <c:v>0.158</c:v>
                </c:pt>
                <c:pt idx="28">
                  <c:v>0.16700000000000001</c:v>
                </c:pt>
                <c:pt idx="29">
                  <c:v>0.17499999999999999</c:v>
                </c:pt>
                <c:pt idx="30">
                  <c:v>0.21199999999999999</c:v>
                </c:pt>
                <c:pt idx="31">
                  <c:v>0.375</c:v>
                </c:pt>
                <c:pt idx="32">
                  <c:v>0.66</c:v>
                </c:pt>
                <c:pt idx="33">
                  <c:v>1.62</c:v>
                </c:pt>
                <c:pt idx="34">
                  <c:v>2.82</c:v>
                </c:pt>
                <c:pt idx="35">
                  <c:v>4.5599999999999996</c:v>
                </c:pt>
                <c:pt idx="36">
                  <c:v>6.64</c:v>
                </c:pt>
                <c:pt idx="37">
                  <c:v>9.66</c:v>
                </c:pt>
                <c:pt idx="38">
                  <c:v>12.7</c:v>
                </c:pt>
                <c:pt idx="39">
                  <c:v>15.8</c:v>
                </c:pt>
                <c:pt idx="40">
                  <c:v>19.2</c:v>
                </c:pt>
                <c:pt idx="41">
                  <c:v>22.3</c:v>
                </c:pt>
                <c:pt idx="42">
                  <c:v>26.5</c:v>
                </c:pt>
                <c:pt idx="43">
                  <c:v>29.5</c:v>
                </c:pt>
                <c:pt idx="44">
                  <c:v>30.8</c:v>
                </c:pt>
                <c:pt idx="45">
                  <c:v>31.5</c:v>
                </c:pt>
                <c:pt idx="46">
                  <c:v>31.8</c:v>
                </c:pt>
                <c:pt idx="47">
                  <c:v>30.9</c:v>
                </c:pt>
                <c:pt idx="48">
                  <c:v>29.9</c:v>
                </c:pt>
                <c:pt idx="49">
                  <c:v>25.6</c:v>
                </c:pt>
                <c:pt idx="50">
                  <c:v>24.1</c:v>
                </c:pt>
                <c:pt idx="51">
                  <c:v>20.2</c:v>
                </c:pt>
                <c:pt idx="52">
                  <c:v>17.3</c:v>
                </c:pt>
                <c:pt idx="53">
                  <c:v>14.1</c:v>
                </c:pt>
                <c:pt idx="54">
                  <c:v>10.9</c:v>
                </c:pt>
                <c:pt idx="55">
                  <c:v>7.59</c:v>
                </c:pt>
                <c:pt idx="56">
                  <c:v>4.7699999999999996</c:v>
                </c:pt>
                <c:pt idx="57">
                  <c:v>3.19</c:v>
                </c:pt>
                <c:pt idx="58">
                  <c:v>1.8</c:v>
                </c:pt>
                <c:pt idx="59">
                  <c:v>1.18</c:v>
                </c:pt>
                <c:pt idx="60">
                  <c:v>0.52900000000000003</c:v>
                </c:pt>
                <c:pt idx="61">
                  <c:v>0.27800000000000002</c:v>
                </c:pt>
                <c:pt idx="62">
                  <c:v>0.16700000000000001</c:v>
                </c:pt>
                <c:pt idx="63">
                  <c:v>0.14299999999999999</c:v>
                </c:pt>
                <c:pt idx="64">
                  <c:v>0.155</c:v>
                </c:pt>
                <c:pt idx="65">
                  <c:v>0.151</c:v>
                </c:pt>
                <c:pt idx="66">
                  <c:v>0.22</c:v>
                </c:pt>
                <c:pt idx="67">
                  <c:v>0.432</c:v>
                </c:pt>
                <c:pt idx="68">
                  <c:v>0.71399999999999997</c:v>
                </c:pt>
                <c:pt idx="69">
                  <c:v>1.72</c:v>
                </c:pt>
                <c:pt idx="70">
                  <c:v>2.52</c:v>
                </c:pt>
                <c:pt idx="71">
                  <c:v>4.5199999999999996</c:v>
                </c:pt>
                <c:pt idx="72">
                  <c:v>7.04</c:v>
                </c:pt>
                <c:pt idx="73">
                  <c:v>9.56</c:v>
                </c:pt>
                <c:pt idx="74">
                  <c:v>12.7</c:v>
                </c:pt>
                <c:pt idx="75">
                  <c:v>16.5</c:v>
                </c:pt>
                <c:pt idx="76">
                  <c:v>20.3</c:v>
                </c:pt>
                <c:pt idx="77">
                  <c:v>23.7</c:v>
                </c:pt>
                <c:pt idx="78">
                  <c:v>27.6</c:v>
                </c:pt>
                <c:pt idx="79">
                  <c:v>29.8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E-4483-B5E2-270CAB6B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1800"/>
        <c:axId val="68362200"/>
      </c:scatterChart>
      <c:valAx>
        <c:axId val="2046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2200"/>
        <c:crosses val="autoZero"/>
        <c:crossBetween val="midCat"/>
      </c:valAx>
      <c:valAx>
        <c:axId val="683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5'!$C$4:$C$85</c:f>
              <c:numCache>
                <c:formatCode>General</c:formatCode>
                <c:ptCount val="82"/>
                <c:pt idx="0">
                  <c:v>6.6</c:v>
                </c:pt>
                <c:pt idx="1">
                  <c:v>9.11</c:v>
                </c:pt>
                <c:pt idx="2">
                  <c:v>12.6</c:v>
                </c:pt>
                <c:pt idx="3">
                  <c:v>14.7</c:v>
                </c:pt>
                <c:pt idx="4">
                  <c:v>19.600000000000001</c:v>
                </c:pt>
                <c:pt idx="5">
                  <c:v>22.4</c:v>
                </c:pt>
                <c:pt idx="6">
                  <c:v>25.3</c:v>
                </c:pt>
                <c:pt idx="7">
                  <c:v>27.7</c:v>
                </c:pt>
                <c:pt idx="8">
                  <c:v>29.6</c:v>
                </c:pt>
                <c:pt idx="9">
                  <c:v>30.2</c:v>
                </c:pt>
                <c:pt idx="10">
                  <c:v>30.2</c:v>
                </c:pt>
                <c:pt idx="11">
                  <c:v>28.9</c:v>
                </c:pt>
                <c:pt idx="12">
                  <c:v>27.5</c:v>
                </c:pt>
                <c:pt idx="13">
                  <c:v>25.2</c:v>
                </c:pt>
                <c:pt idx="14">
                  <c:v>21.7</c:v>
                </c:pt>
                <c:pt idx="15">
                  <c:v>18.8</c:v>
                </c:pt>
                <c:pt idx="16">
                  <c:v>14.8</c:v>
                </c:pt>
                <c:pt idx="17">
                  <c:v>12.4</c:v>
                </c:pt>
                <c:pt idx="18">
                  <c:v>8.86</c:v>
                </c:pt>
                <c:pt idx="19">
                  <c:v>7.13</c:v>
                </c:pt>
                <c:pt idx="20">
                  <c:v>4.3499999999999996</c:v>
                </c:pt>
                <c:pt idx="21">
                  <c:v>2.81</c:v>
                </c:pt>
                <c:pt idx="22">
                  <c:v>1.55</c:v>
                </c:pt>
                <c:pt idx="23">
                  <c:v>0.81</c:v>
                </c:pt>
                <c:pt idx="24">
                  <c:v>0.38</c:v>
                </c:pt>
                <c:pt idx="25">
                  <c:v>0.254</c:v>
                </c:pt>
                <c:pt idx="26">
                  <c:v>0.16300000000000001</c:v>
                </c:pt>
                <c:pt idx="27">
                  <c:v>0.17299999999999999</c:v>
                </c:pt>
                <c:pt idx="28">
                  <c:v>0.16600000000000001</c:v>
                </c:pt>
                <c:pt idx="29">
                  <c:v>0.182</c:v>
                </c:pt>
                <c:pt idx="30">
                  <c:v>0.253</c:v>
                </c:pt>
                <c:pt idx="31">
                  <c:v>0.49399999999999999</c:v>
                </c:pt>
                <c:pt idx="32">
                  <c:v>0.96099999999999997</c:v>
                </c:pt>
                <c:pt idx="33">
                  <c:v>1.79</c:v>
                </c:pt>
                <c:pt idx="34">
                  <c:v>3.01</c:v>
                </c:pt>
                <c:pt idx="35">
                  <c:v>4.5</c:v>
                </c:pt>
                <c:pt idx="36">
                  <c:v>6.65</c:v>
                </c:pt>
                <c:pt idx="37">
                  <c:v>9.0299999999999994</c:v>
                </c:pt>
                <c:pt idx="38">
                  <c:v>12.6</c:v>
                </c:pt>
                <c:pt idx="39">
                  <c:v>16.3</c:v>
                </c:pt>
                <c:pt idx="40">
                  <c:v>19.7</c:v>
                </c:pt>
                <c:pt idx="41">
                  <c:v>22.7</c:v>
                </c:pt>
                <c:pt idx="42">
                  <c:v>25</c:v>
                </c:pt>
                <c:pt idx="43">
                  <c:v>27.5</c:v>
                </c:pt>
                <c:pt idx="44">
                  <c:v>29.4</c:v>
                </c:pt>
                <c:pt idx="45">
                  <c:v>30.6</c:v>
                </c:pt>
                <c:pt idx="46">
                  <c:v>30.6</c:v>
                </c:pt>
                <c:pt idx="47">
                  <c:v>30</c:v>
                </c:pt>
                <c:pt idx="48">
                  <c:v>28</c:v>
                </c:pt>
                <c:pt idx="49">
                  <c:v>25.6</c:v>
                </c:pt>
                <c:pt idx="50">
                  <c:v>22.3</c:v>
                </c:pt>
                <c:pt idx="51">
                  <c:v>19.399999999999999</c:v>
                </c:pt>
                <c:pt idx="52">
                  <c:v>16.3</c:v>
                </c:pt>
                <c:pt idx="53">
                  <c:v>12.5</c:v>
                </c:pt>
                <c:pt idx="54">
                  <c:v>9.18</c:v>
                </c:pt>
                <c:pt idx="55">
                  <c:v>6.74</c:v>
                </c:pt>
                <c:pt idx="56">
                  <c:v>4.28</c:v>
                </c:pt>
                <c:pt idx="57">
                  <c:v>2.89</c:v>
                </c:pt>
                <c:pt idx="58">
                  <c:v>1.37</c:v>
                </c:pt>
                <c:pt idx="59">
                  <c:v>0.70899999999999996</c:v>
                </c:pt>
                <c:pt idx="60">
                  <c:v>0.35799999999999998</c:v>
                </c:pt>
                <c:pt idx="61">
                  <c:v>0.214</c:v>
                </c:pt>
                <c:pt idx="62">
                  <c:v>0.17</c:v>
                </c:pt>
                <c:pt idx="63">
                  <c:v>0.158</c:v>
                </c:pt>
                <c:pt idx="64">
                  <c:v>0.14599999999999999</c:v>
                </c:pt>
                <c:pt idx="65">
                  <c:v>0.15</c:v>
                </c:pt>
                <c:pt idx="66">
                  <c:v>0.20599999999999999</c:v>
                </c:pt>
                <c:pt idx="67">
                  <c:v>0.4783</c:v>
                </c:pt>
                <c:pt idx="68">
                  <c:v>0.73399999999999999</c:v>
                </c:pt>
                <c:pt idx="69">
                  <c:v>1.44</c:v>
                </c:pt>
                <c:pt idx="70">
                  <c:v>2.54</c:v>
                </c:pt>
                <c:pt idx="71">
                  <c:v>4.32</c:v>
                </c:pt>
                <c:pt idx="72">
                  <c:v>6.95</c:v>
                </c:pt>
                <c:pt idx="73">
                  <c:v>9.32</c:v>
                </c:pt>
                <c:pt idx="74">
                  <c:v>12.7</c:v>
                </c:pt>
                <c:pt idx="75">
                  <c:v>16.8</c:v>
                </c:pt>
                <c:pt idx="76">
                  <c:v>19.399999999999999</c:v>
                </c:pt>
                <c:pt idx="77">
                  <c:v>22.4</c:v>
                </c:pt>
                <c:pt idx="78">
                  <c:v>25.2</c:v>
                </c:pt>
                <c:pt idx="79">
                  <c:v>28.5</c:v>
                </c:pt>
                <c:pt idx="80">
                  <c:v>30.3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1-46F8-B449-5B709684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95200"/>
        <c:axId val="263292064"/>
      </c:scatterChart>
      <c:valAx>
        <c:axId val="2632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92064"/>
        <c:crosses val="autoZero"/>
        <c:crossBetween val="midCat"/>
      </c:valAx>
      <c:valAx>
        <c:axId val="2632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44</xdr:row>
      <xdr:rowOff>142875</xdr:rowOff>
    </xdr:from>
    <xdr:to>
      <xdr:col>20</xdr:col>
      <xdr:colOff>647700</xdr:colOff>
      <xdr:row>59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F0905662-2663-4044-A187-B9B5D675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32</xdr:row>
      <xdr:rowOff>28575</xdr:rowOff>
    </xdr:from>
    <xdr:to>
      <xdr:col>23</xdr:col>
      <xdr:colOff>66675</xdr:colOff>
      <xdr:row>46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4C0DB727-BCA8-413B-B77D-E787336A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69</xdr:row>
      <xdr:rowOff>0</xdr:rowOff>
    </xdr:from>
    <xdr:to>
      <xdr:col>14</xdr:col>
      <xdr:colOff>676275</xdr:colOff>
      <xdr:row>83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285995A7-BBA7-4B16-818B-6E2CFC3BD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abSelected="1" workbookViewId="0">
      <selection activeCell="A36" sqref="A36"/>
    </sheetView>
  </sheetViews>
  <sheetFormatPr baseColWidth="10" defaultRowHeight="15" x14ac:dyDescent="0.25"/>
  <cols>
    <col min="8" max="8" width="18.42578125" customWidth="1"/>
    <col min="9" max="9" width="22.5703125" customWidth="1"/>
    <col min="10" max="10" width="17.85546875" customWidth="1"/>
    <col min="12" max="12" width="15.42578125" customWidth="1"/>
  </cols>
  <sheetData>
    <row r="2" spans="1:18" x14ac:dyDescent="0.25">
      <c r="Q2" t="s">
        <v>14</v>
      </c>
      <c r="R2" t="s">
        <v>39</v>
      </c>
    </row>
    <row r="3" spans="1:18" x14ac:dyDescent="0.25">
      <c r="A3" s="3" t="s">
        <v>0</v>
      </c>
      <c r="B3" s="3" t="s">
        <v>1</v>
      </c>
      <c r="C3" t="s">
        <v>2</v>
      </c>
      <c r="D3" t="s">
        <v>3</v>
      </c>
      <c r="E3" t="s">
        <v>13</v>
      </c>
      <c r="F3" t="s">
        <v>43</v>
      </c>
      <c r="G3" t="s">
        <v>42</v>
      </c>
      <c r="H3" t="s">
        <v>41</v>
      </c>
      <c r="I3" t="s">
        <v>45</v>
      </c>
      <c r="J3" t="s">
        <v>44</v>
      </c>
      <c r="L3" s="3" t="s">
        <v>50</v>
      </c>
      <c r="M3" s="3" t="s">
        <v>49</v>
      </c>
      <c r="Q3" t="s">
        <v>11</v>
      </c>
      <c r="R3" t="s">
        <v>12</v>
      </c>
    </row>
    <row r="4" spans="1:18" x14ac:dyDescent="0.25">
      <c r="A4" s="3">
        <v>10</v>
      </c>
      <c r="B4" s="3">
        <v>0.5</v>
      </c>
      <c r="C4">
        <v>1.4E-2</v>
      </c>
      <c r="D4" s="2">
        <f>0.03*C4</f>
        <v>4.2000000000000002E-4</v>
      </c>
      <c r="E4">
        <v>0.01</v>
      </c>
      <c r="F4" s="2">
        <f>0.03*E4</f>
        <v>2.9999999999999997E-4</v>
      </c>
      <c r="G4">
        <f>C4-0.009</f>
        <v>5.000000000000001E-3</v>
      </c>
      <c r="H4">
        <f>SQRT((D4)^2+(0.009*0.03)^2)</f>
        <v>4.9929950931279716E-4</v>
      </c>
      <c r="I4">
        <f>E4-0.006</f>
        <v>4.0000000000000001E-3</v>
      </c>
      <c r="J4">
        <f>SQRT((F4)^2+(0.006*0.03)^2)</f>
        <v>3.4985711369071799E-4</v>
      </c>
      <c r="L4" s="3">
        <f t="shared" ref="L4:L31" si="0">I4*$A$46/1000</f>
        <v>6.6452979508105419E-3</v>
      </c>
      <c r="M4" s="3">
        <f t="shared" ref="M4:M31" si="1">SQRT((I4*$B$46/1000)^2+($A$46*J4/1000)^2)</f>
        <v>7.2966132336718854E-4</v>
      </c>
    </row>
    <row r="5" spans="1:18" x14ac:dyDescent="0.25">
      <c r="A5" s="3">
        <v>20</v>
      </c>
      <c r="B5" s="3">
        <v>0.5</v>
      </c>
      <c r="C5">
        <v>1.7999999999999999E-2</v>
      </c>
      <c r="D5" s="2">
        <f t="shared" ref="D5:D11" si="2">0.03*C5</f>
        <v>5.399999999999999E-4</v>
      </c>
      <c r="E5">
        <v>1.2999999999999999E-2</v>
      </c>
      <c r="F5" s="2">
        <f t="shared" ref="F5:F31" si="3">0.03*E5</f>
        <v>3.8999999999999999E-4</v>
      </c>
      <c r="G5">
        <f t="shared" ref="G5:G11" si="4">C5-0.009</f>
        <v>8.9999999999999993E-3</v>
      </c>
      <c r="H5">
        <f t="shared" ref="H5:H11" si="5">SQRT((D5)^2+(0.009*0.03)^2)</f>
        <v>6.037383539249431E-4</v>
      </c>
      <c r="I5">
        <f t="shared" ref="I5:I31" si="6">E5-0.006</f>
        <v>6.9999999999999993E-3</v>
      </c>
      <c r="J5">
        <f t="shared" ref="J5:J31" si="7">SQRT((F5)^2+(0.006*0.03)^2)</f>
        <v>4.2953463189829061E-4</v>
      </c>
      <c r="L5" s="3">
        <f t="shared" si="0"/>
        <v>1.1629271413918446E-2</v>
      </c>
      <c r="M5" s="3">
        <f t="shared" si="1"/>
        <v>1.05124995769684E-3</v>
      </c>
    </row>
    <row r="6" spans="1:18" x14ac:dyDescent="0.25">
      <c r="A6" s="3">
        <v>30</v>
      </c>
      <c r="B6" s="3">
        <v>0.5</v>
      </c>
      <c r="C6">
        <v>2.3E-2</v>
      </c>
      <c r="D6" s="2">
        <f t="shared" si="2"/>
        <v>6.8999999999999997E-4</v>
      </c>
      <c r="E6">
        <v>1.4999999999999999E-2</v>
      </c>
      <c r="F6" s="2">
        <f t="shared" si="3"/>
        <v>4.4999999999999999E-4</v>
      </c>
      <c r="G6">
        <f t="shared" si="4"/>
        <v>1.4E-2</v>
      </c>
      <c r="H6">
        <f t="shared" si="5"/>
        <v>7.4094534211370815E-4</v>
      </c>
      <c r="I6">
        <f t="shared" si="6"/>
        <v>8.9999999999999993E-3</v>
      </c>
      <c r="J6">
        <f t="shared" si="7"/>
        <v>4.8466483264210538E-4</v>
      </c>
      <c r="L6" s="3">
        <f t="shared" si="0"/>
        <v>1.4951920389323718E-2</v>
      </c>
      <c r="M6" s="3">
        <f t="shared" si="1"/>
        <v>1.2780430161793081E-3</v>
      </c>
    </row>
    <row r="7" spans="1:18" x14ac:dyDescent="0.25">
      <c r="A7" s="3">
        <v>40</v>
      </c>
      <c r="B7" s="3">
        <v>0.5</v>
      </c>
      <c r="C7">
        <v>2.9000000000000001E-2</v>
      </c>
      <c r="D7" s="2">
        <f t="shared" si="2"/>
        <v>8.7000000000000001E-4</v>
      </c>
      <c r="E7">
        <v>1.9E-2</v>
      </c>
      <c r="F7" s="2">
        <f t="shared" si="3"/>
        <v>5.6999999999999998E-4</v>
      </c>
      <c r="G7">
        <f t="shared" si="4"/>
        <v>2.0000000000000004E-2</v>
      </c>
      <c r="H7">
        <f t="shared" si="5"/>
        <v>9.1093358704133856E-4</v>
      </c>
      <c r="I7">
        <f t="shared" si="6"/>
        <v>1.2999999999999999E-2</v>
      </c>
      <c r="J7">
        <f t="shared" si="7"/>
        <v>5.9774576535513821E-4</v>
      </c>
      <c r="L7" s="3">
        <f t="shared" si="0"/>
        <v>2.1597218340134259E-2</v>
      </c>
      <c r="M7" s="3">
        <f t="shared" si="1"/>
        <v>1.7439660346659507E-3</v>
      </c>
    </row>
    <row r="8" spans="1:18" x14ac:dyDescent="0.25">
      <c r="A8" s="3">
        <v>50</v>
      </c>
      <c r="B8" s="3">
        <v>0.5</v>
      </c>
      <c r="C8">
        <v>0.04</v>
      </c>
      <c r="D8" s="2">
        <f t="shared" si="2"/>
        <v>1.1999999999999999E-3</v>
      </c>
      <c r="E8">
        <v>2.5999999999999999E-2</v>
      </c>
      <c r="F8" s="2">
        <f t="shared" si="3"/>
        <v>7.7999999999999999E-4</v>
      </c>
      <c r="G8">
        <f t="shared" si="4"/>
        <v>3.1E-2</v>
      </c>
      <c r="H8">
        <f t="shared" si="5"/>
        <v>1.23E-3</v>
      </c>
      <c r="I8">
        <f t="shared" si="6"/>
        <v>1.9999999999999997E-2</v>
      </c>
      <c r="J8">
        <f t="shared" si="7"/>
        <v>8.0049984384758001E-4</v>
      </c>
      <c r="L8" s="3">
        <f t="shared" si="0"/>
        <v>3.3226489754052707E-2</v>
      </c>
      <c r="M8" s="3">
        <f t="shared" si="1"/>
        <v>2.5754905281064121E-3</v>
      </c>
    </row>
    <row r="9" spans="1:18" x14ac:dyDescent="0.25">
      <c r="A9" s="3">
        <v>60</v>
      </c>
      <c r="B9" s="3">
        <v>0.5</v>
      </c>
      <c r="C9">
        <v>2.83</v>
      </c>
      <c r="D9" s="2">
        <f t="shared" si="2"/>
        <v>8.4900000000000003E-2</v>
      </c>
      <c r="E9">
        <v>1.35</v>
      </c>
      <c r="F9" s="2">
        <f t="shared" si="3"/>
        <v>4.0500000000000001E-2</v>
      </c>
      <c r="G9">
        <f t="shared" si="4"/>
        <v>2.8210000000000002</v>
      </c>
      <c r="H9">
        <f t="shared" si="5"/>
        <v>8.4900429327536386E-2</v>
      </c>
      <c r="I9">
        <f t="shared" si="6"/>
        <v>1.3440000000000001</v>
      </c>
      <c r="J9">
        <f t="shared" si="7"/>
        <v>4.0500399998024711E-2</v>
      </c>
      <c r="L9" s="3">
        <f t="shared" si="0"/>
        <v>2.2328201114723418</v>
      </c>
      <c r="M9" s="3">
        <f t="shared" si="1"/>
        <v>0.16277186658185291</v>
      </c>
    </row>
    <row r="10" spans="1:18" x14ac:dyDescent="0.25">
      <c r="A10" s="3">
        <v>70</v>
      </c>
      <c r="B10" s="3">
        <v>0.5</v>
      </c>
      <c r="C10">
        <v>9.02</v>
      </c>
      <c r="D10" s="2">
        <f t="shared" si="2"/>
        <v>0.27059999999999995</v>
      </c>
      <c r="E10">
        <v>4.47</v>
      </c>
      <c r="F10" s="2">
        <f t="shared" si="3"/>
        <v>0.1341</v>
      </c>
      <c r="G10">
        <f t="shared" si="4"/>
        <v>9.0109999999999992</v>
      </c>
      <c r="H10">
        <f t="shared" si="5"/>
        <v>0.2706001347006316</v>
      </c>
      <c r="I10">
        <f t="shared" si="6"/>
        <v>4.4639999999999995</v>
      </c>
      <c r="J10">
        <f t="shared" si="7"/>
        <v>0.13410012080531469</v>
      </c>
      <c r="L10" s="3">
        <f t="shared" si="0"/>
        <v>7.4161525131045636</v>
      </c>
      <c r="M10" s="3">
        <f t="shared" si="1"/>
        <v>0.54034771380901181</v>
      </c>
    </row>
    <row r="11" spans="1:18" x14ac:dyDescent="0.25">
      <c r="A11" s="3">
        <v>80</v>
      </c>
      <c r="B11" s="3">
        <v>0.5</v>
      </c>
      <c r="C11">
        <v>17</v>
      </c>
      <c r="D11" s="2">
        <f t="shared" si="2"/>
        <v>0.51</v>
      </c>
      <c r="E11">
        <v>8.5299999999999994</v>
      </c>
      <c r="F11" s="2">
        <f t="shared" si="3"/>
        <v>0.25589999999999996</v>
      </c>
      <c r="G11">
        <f t="shared" si="4"/>
        <v>16.991</v>
      </c>
      <c r="H11">
        <f t="shared" si="5"/>
        <v>0.51000007147058324</v>
      </c>
      <c r="I11">
        <f t="shared" si="6"/>
        <v>8.5239999999999991</v>
      </c>
      <c r="J11">
        <f t="shared" si="7"/>
        <v>0.25590006330597104</v>
      </c>
      <c r="L11" s="3">
        <f t="shared" si="0"/>
        <v>14.161129933177262</v>
      </c>
      <c r="M11" s="3">
        <f t="shared" si="1"/>
        <v>1.0316807718563223</v>
      </c>
    </row>
    <row r="12" spans="1:18" x14ac:dyDescent="0.25">
      <c r="A12" s="3">
        <v>90</v>
      </c>
      <c r="B12" s="3">
        <v>0.5</v>
      </c>
      <c r="E12">
        <v>11.8</v>
      </c>
      <c r="F12" s="2">
        <f t="shared" si="3"/>
        <v>0.35399999999999998</v>
      </c>
      <c r="I12">
        <f t="shared" si="6"/>
        <v>11.794</v>
      </c>
      <c r="J12">
        <f t="shared" si="7"/>
        <v>0.35400004576270888</v>
      </c>
      <c r="L12" s="3">
        <f t="shared" si="0"/>
        <v>19.593661007964883</v>
      </c>
      <c r="M12" s="3">
        <f t="shared" si="1"/>
        <v>1.4274096502789462</v>
      </c>
    </row>
    <row r="13" spans="1:18" x14ac:dyDescent="0.25">
      <c r="A13" s="3">
        <v>100</v>
      </c>
      <c r="B13" s="3">
        <v>0.5</v>
      </c>
      <c r="E13">
        <v>15.4</v>
      </c>
      <c r="F13" s="2">
        <f t="shared" si="3"/>
        <v>0.46199999999999997</v>
      </c>
      <c r="I13">
        <f t="shared" si="6"/>
        <v>15.394</v>
      </c>
      <c r="J13">
        <f t="shared" si="7"/>
        <v>0.4620000350649337</v>
      </c>
      <c r="L13" s="3">
        <f t="shared" si="0"/>
        <v>25.574429163694372</v>
      </c>
      <c r="M13" s="3">
        <f t="shared" si="1"/>
        <v>1.8630744813651841</v>
      </c>
    </row>
    <row r="14" spans="1:18" x14ac:dyDescent="0.25">
      <c r="A14" s="3">
        <v>110</v>
      </c>
      <c r="B14" s="3">
        <v>0.5</v>
      </c>
      <c r="E14">
        <v>18.5</v>
      </c>
      <c r="F14" s="2">
        <f t="shared" si="3"/>
        <v>0.55499999999999994</v>
      </c>
      <c r="I14">
        <f t="shared" si="6"/>
        <v>18.494</v>
      </c>
      <c r="J14">
        <f t="shared" si="7"/>
        <v>0.55500002918918834</v>
      </c>
      <c r="L14" s="3">
        <f t="shared" si="0"/>
        <v>30.72453507557254</v>
      </c>
      <c r="M14" s="3">
        <f t="shared" si="1"/>
        <v>2.2382303123162397</v>
      </c>
    </row>
    <row r="15" spans="1:18" x14ac:dyDescent="0.25">
      <c r="A15" s="3">
        <v>120</v>
      </c>
      <c r="B15" s="3">
        <v>0.5</v>
      </c>
      <c r="E15">
        <v>21.8</v>
      </c>
      <c r="F15" s="2">
        <f t="shared" si="3"/>
        <v>0.65400000000000003</v>
      </c>
      <c r="I15">
        <f t="shared" si="6"/>
        <v>21.794</v>
      </c>
      <c r="J15">
        <f t="shared" si="7"/>
        <v>0.65400002477064179</v>
      </c>
      <c r="L15" s="3">
        <f t="shared" si="0"/>
        <v>36.206905884991237</v>
      </c>
      <c r="M15" s="3">
        <f t="shared" si="1"/>
        <v>2.637589747565682</v>
      </c>
    </row>
    <row r="16" spans="1:18" x14ac:dyDescent="0.25">
      <c r="A16" s="3">
        <v>130</v>
      </c>
      <c r="B16" s="3">
        <v>0.5</v>
      </c>
      <c r="E16">
        <v>25.6</v>
      </c>
      <c r="F16" s="2">
        <f t="shared" si="3"/>
        <v>0.76800000000000002</v>
      </c>
      <c r="I16">
        <f t="shared" si="6"/>
        <v>25.594000000000001</v>
      </c>
      <c r="J16">
        <f t="shared" si="7"/>
        <v>0.76800002109374976</v>
      </c>
      <c r="L16" s="3">
        <f t="shared" si="0"/>
        <v>42.519938938261255</v>
      </c>
      <c r="M16" s="3">
        <f t="shared" si="1"/>
        <v>3.0974581899243967</v>
      </c>
    </row>
    <row r="17" spans="1:13" x14ac:dyDescent="0.25">
      <c r="A17" s="3">
        <v>140</v>
      </c>
      <c r="B17" s="3">
        <v>0.5</v>
      </c>
      <c r="E17">
        <v>29.8</v>
      </c>
      <c r="F17" s="2">
        <f t="shared" si="3"/>
        <v>0.89400000000000002</v>
      </c>
      <c r="I17">
        <f t="shared" si="6"/>
        <v>29.794</v>
      </c>
      <c r="J17">
        <f t="shared" si="7"/>
        <v>0.89400001812080521</v>
      </c>
      <c r="L17" s="3">
        <f t="shared" si="0"/>
        <v>49.497501786612325</v>
      </c>
      <c r="M17" s="3">
        <f t="shared" si="1"/>
        <v>3.6057338381090229</v>
      </c>
    </row>
    <row r="18" spans="1:13" x14ac:dyDescent="0.25">
      <c r="A18" s="3">
        <v>150</v>
      </c>
      <c r="B18" s="3">
        <v>0.5</v>
      </c>
      <c r="E18">
        <v>32.9</v>
      </c>
      <c r="F18" s="2">
        <f t="shared" si="3"/>
        <v>0.98699999999999988</v>
      </c>
      <c r="I18">
        <f t="shared" si="6"/>
        <v>32.893999999999998</v>
      </c>
      <c r="J18">
        <f t="shared" si="7"/>
        <v>0.98700001641337365</v>
      </c>
      <c r="L18" s="3">
        <f t="shared" si="0"/>
        <v>54.647607698490489</v>
      </c>
      <c r="M18" s="3">
        <f t="shared" si="1"/>
        <v>3.9808896742839268</v>
      </c>
    </row>
    <row r="19" spans="1:13" x14ac:dyDescent="0.25">
      <c r="A19" s="3">
        <v>160</v>
      </c>
      <c r="B19" s="3">
        <v>0.5</v>
      </c>
      <c r="E19">
        <v>36.1</v>
      </c>
      <c r="F19" s="2">
        <f t="shared" si="3"/>
        <v>1.083</v>
      </c>
      <c r="I19">
        <f t="shared" si="6"/>
        <v>36.094000000000001</v>
      </c>
      <c r="J19">
        <f t="shared" si="7"/>
        <v>1.0830000149584487</v>
      </c>
      <c r="L19" s="3">
        <f t="shared" si="0"/>
        <v>59.963846059138923</v>
      </c>
      <c r="M19" s="3">
        <f t="shared" si="1"/>
        <v>4.3681473120111418</v>
      </c>
    </row>
    <row r="20" spans="1:13" x14ac:dyDescent="0.25">
      <c r="A20" s="3">
        <v>170</v>
      </c>
      <c r="B20" s="3">
        <v>0.5</v>
      </c>
      <c r="E20">
        <v>39.4</v>
      </c>
      <c r="F20" s="2">
        <f t="shared" si="3"/>
        <v>1.1819999999999999</v>
      </c>
      <c r="I20">
        <f t="shared" si="6"/>
        <v>39.393999999999998</v>
      </c>
      <c r="J20">
        <f t="shared" si="7"/>
        <v>1.1820000137055835</v>
      </c>
      <c r="L20" s="3">
        <f t="shared" si="0"/>
        <v>65.446216868557613</v>
      </c>
      <c r="M20" s="3">
        <f t="shared" si="1"/>
        <v>4.7675067512274492</v>
      </c>
    </row>
    <row r="21" spans="1:13" x14ac:dyDescent="0.25">
      <c r="A21" s="3">
        <v>180</v>
      </c>
      <c r="B21" s="3">
        <v>0.5</v>
      </c>
      <c r="E21">
        <v>42.4</v>
      </c>
      <c r="F21" s="2">
        <f t="shared" si="3"/>
        <v>1.272</v>
      </c>
      <c r="I21">
        <f t="shared" si="6"/>
        <v>42.393999999999998</v>
      </c>
      <c r="J21">
        <f t="shared" si="7"/>
        <v>1.2720000127358491</v>
      </c>
      <c r="L21" s="3">
        <f t="shared" si="0"/>
        <v>70.430190331665528</v>
      </c>
      <c r="M21" s="3">
        <f t="shared" si="1"/>
        <v>5.1305607870906575</v>
      </c>
    </row>
    <row r="22" spans="1:13" x14ac:dyDescent="0.25">
      <c r="A22" s="3">
        <v>190</v>
      </c>
      <c r="B22" s="3">
        <v>0.5</v>
      </c>
      <c r="E22">
        <v>46</v>
      </c>
      <c r="F22" s="2">
        <f t="shared" si="3"/>
        <v>1.38</v>
      </c>
      <c r="I22">
        <f t="shared" si="6"/>
        <v>45.994</v>
      </c>
      <c r="J22">
        <f t="shared" si="7"/>
        <v>1.3800000117391302</v>
      </c>
      <c r="L22" s="3">
        <f t="shared" si="0"/>
        <v>76.410958487395007</v>
      </c>
      <c r="M22" s="3">
        <f t="shared" si="1"/>
        <v>5.5662256303356763</v>
      </c>
    </row>
    <row r="23" spans="1:13" x14ac:dyDescent="0.25">
      <c r="A23" s="3">
        <v>200</v>
      </c>
      <c r="B23" s="3">
        <v>0.5</v>
      </c>
      <c r="E23">
        <v>48.5</v>
      </c>
      <c r="F23" s="2">
        <f t="shared" si="3"/>
        <v>1.4549999999999998</v>
      </c>
      <c r="I23">
        <f t="shared" si="6"/>
        <v>48.494</v>
      </c>
      <c r="J23">
        <f t="shared" si="7"/>
        <v>1.4550000111340204</v>
      </c>
      <c r="L23" s="3">
        <f t="shared" si="0"/>
        <v>80.564269706651601</v>
      </c>
      <c r="M23" s="3">
        <f t="shared" si="1"/>
        <v>5.8687706604759997</v>
      </c>
    </row>
    <row r="24" spans="1:13" x14ac:dyDescent="0.25">
      <c r="A24" s="3">
        <v>210</v>
      </c>
      <c r="B24" s="3">
        <v>0.5</v>
      </c>
      <c r="E24">
        <v>53.1</v>
      </c>
      <c r="F24" s="2">
        <f t="shared" si="3"/>
        <v>1.593</v>
      </c>
      <c r="I24">
        <f t="shared" si="6"/>
        <v>53.094000000000001</v>
      </c>
      <c r="J24">
        <f t="shared" si="7"/>
        <v>1.5930000101694914</v>
      </c>
      <c r="L24" s="3">
        <f t="shared" si="0"/>
        <v>88.206362350083722</v>
      </c>
      <c r="M24" s="3">
        <f t="shared" si="1"/>
        <v>6.4254535161206894</v>
      </c>
    </row>
    <row r="25" spans="1:13" x14ac:dyDescent="0.25">
      <c r="A25" s="3">
        <v>220</v>
      </c>
      <c r="B25" s="3">
        <v>0.5</v>
      </c>
      <c r="E25">
        <v>56.4</v>
      </c>
      <c r="F25" s="2">
        <f t="shared" si="3"/>
        <v>1.6919999999999999</v>
      </c>
      <c r="I25">
        <f t="shared" si="6"/>
        <v>56.393999999999998</v>
      </c>
      <c r="J25">
        <f t="shared" si="7"/>
        <v>1.6920000095744681</v>
      </c>
      <c r="L25" s="3">
        <f t="shared" si="0"/>
        <v>93.688733159502419</v>
      </c>
      <c r="M25" s="3">
        <f t="shared" si="1"/>
        <v>6.8248129561611215</v>
      </c>
    </row>
    <row r="26" spans="1:13" x14ac:dyDescent="0.25">
      <c r="A26" s="3">
        <v>230</v>
      </c>
      <c r="B26" s="3">
        <v>0.5</v>
      </c>
      <c r="E26">
        <v>60.2</v>
      </c>
      <c r="F26" s="2">
        <f t="shared" si="3"/>
        <v>1.806</v>
      </c>
      <c r="I26">
        <f t="shared" si="6"/>
        <v>60.194000000000003</v>
      </c>
      <c r="J26">
        <f t="shared" si="7"/>
        <v>1.8060000089700996</v>
      </c>
      <c r="L26" s="3">
        <f t="shared" si="0"/>
        <v>100.00176621277245</v>
      </c>
      <c r="M26" s="3">
        <f t="shared" si="1"/>
        <v>7.2846814023695137</v>
      </c>
    </row>
    <row r="27" spans="1:13" x14ac:dyDescent="0.25">
      <c r="A27" s="3">
        <v>240</v>
      </c>
      <c r="B27" s="3">
        <v>0.5</v>
      </c>
      <c r="E27">
        <v>62.5</v>
      </c>
      <c r="F27" s="2">
        <f t="shared" si="3"/>
        <v>1.875</v>
      </c>
      <c r="I27">
        <f t="shared" si="6"/>
        <v>62.494</v>
      </c>
      <c r="J27">
        <f t="shared" si="7"/>
        <v>1.87500000864</v>
      </c>
      <c r="L27" s="3">
        <f t="shared" si="0"/>
        <v>103.82281253448851</v>
      </c>
      <c r="M27" s="3">
        <f t="shared" si="1"/>
        <v>7.563022830382474</v>
      </c>
    </row>
    <row r="28" spans="1:13" x14ac:dyDescent="0.25">
      <c r="A28" s="3">
        <v>250</v>
      </c>
      <c r="B28" s="3">
        <v>0.5</v>
      </c>
      <c r="E28">
        <v>66.900000000000006</v>
      </c>
      <c r="F28" s="2">
        <f t="shared" si="3"/>
        <v>2.0070000000000001</v>
      </c>
      <c r="I28">
        <f t="shared" si="6"/>
        <v>66.894000000000005</v>
      </c>
      <c r="J28">
        <f t="shared" si="7"/>
        <v>2.0070000080717487</v>
      </c>
      <c r="L28" s="3">
        <f t="shared" si="0"/>
        <v>111.1326402803801</v>
      </c>
      <c r="M28" s="3">
        <f t="shared" si="1"/>
        <v>8.0955020840517058</v>
      </c>
    </row>
    <row r="29" spans="1:13" x14ac:dyDescent="0.25">
      <c r="A29" s="3">
        <v>260</v>
      </c>
      <c r="B29" s="3">
        <v>0.5</v>
      </c>
      <c r="E29">
        <v>68.8</v>
      </c>
      <c r="F29" s="2">
        <f t="shared" si="3"/>
        <v>2.0640000000000001</v>
      </c>
      <c r="I29">
        <f t="shared" si="6"/>
        <v>68.793999999999997</v>
      </c>
      <c r="J29">
        <f t="shared" si="7"/>
        <v>2.0640000078488372</v>
      </c>
      <c r="L29" s="3">
        <f t="shared" si="0"/>
        <v>114.2891568070151</v>
      </c>
      <c r="M29" s="3">
        <f t="shared" si="1"/>
        <v>8.3254363072552025</v>
      </c>
    </row>
    <row r="30" spans="1:13" x14ac:dyDescent="0.25">
      <c r="A30" s="3">
        <v>270</v>
      </c>
      <c r="B30" s="3">
        <v>0.5</v>
      </c>
      <c r="E30">
        <v>74.400000000000006</v>
      </c>
      <c r="F30" s="2">
        <f t="shared" si="3"/>
        <v>2.2320000000000002</v>
      </c>
      <c r="I30">
        <f t="shared" si="6"/>
        <v>74.394000000000005</v>
      </c>
      <c r="J30">
        <f t="shared" si="7"/>
        <v>2.232000007258065</v>
      </c>
      <c r="L30" s="3">
        <f t="shared" si="0"/>
        <v>123.59257393814987</v>
      </c>
      <c r="M30" s="3">
        <f t="shared" si="1"/>
        <v>9.0031371757274155</v>
      </c>
    </row>
    <row r="31" spans="1:13" x14ac:dyDescent="0.25">
      <c r="A31" s="3">
        <v>280</v>
      </c>
      <c r="B31" s="3">
        <v>0.5</v>
      </c>
      <c r="E31">
        <v>76.099999999999994</v>
      </c>
      <c r="F31" s="2">
        <f t="shared" si="3"/>
        <v>2.2829999999999999</v>
      </c>
      <c r="I31">
        <f t="shared" si="6"/>
        <v>76.093999999999994</v>
      </c>
      <c r="J31">
        <f t="shared" si="7"/>
        <v>2.2830000070959264</v>
      </c>
      <c r="L31" s="3">
        <f t="shared" si="0"/>
        <v>126.41682556724433</v>
      </c>
      <c r="M31" s="3">
        <f t="shared" si="1"/>
        <v>9.20886779653517</v>
      </c>
    </row>
    <row r="35" spans="1:3" x14ac:dyDescent="0.25">
      <c r="A35" s="3" t="s">
        <v>40</v>
      </c>
      <c r="B35" s="3" t="s">
        <v>48</v>
      </c>
      <c r="C35" s="3"/>
    </row>
    <row r="36" spans="1:3" x14ac:dyDescent="0.25">
      <c r="A36" s="3">
        <f t="shared" ref="A36:A43" si="8">G4/I4*1000</f>
        <v>1250.0000000000002</v>
      </c>
      <c r="B36" s="3">
        <f t="shared" ref="B36:B43" si="9">SQRT((H4/I4*1000)^2+(G4*J4/I4/I4*1000)^2)</f>
        <v>165.93485167378191</v>
      </c>
      <c r="C36" s="3">
        <f t="shared" ref="C36:C43" si="10">($A$46-A36)^2</f>
        <v>169187.83418383531</v>
      </c>
    </row>
    <row r="37" spans="1:3" x14ac:dyDescent="0.25">
      <c r="A37" s="3">
        <f t="shared" si="8"/>
        <v>1285.7142857142858</v>
      </c>
      <c r="B37" s="3">
        <f t="shared" si="9"/>
        <v>116.88908015532725</v>
      </c>
      <c r="C37" s="3">
        <f t="shared" si="10"/>
        <v>141083.02383772883</v>
      </c>
    </row>
    <row r="38" spans="1:3" x14ac:dyDescent="0.25">
      <c r="A38" s="3">
        <f t="shared" si="8"/>
        <v>1555.5555555555559</v>
      </c>
      <c r="B38" s="3">
        <f t="shared" si="9"/>
        <v>117.45238068423758</v>
      </c>
      <c r="C38" s="3">
        <f t="shared" si="10"/>
        <v>11187.067007533522</v>
      </c>
    </row>
    <row r="39" spans="1:3" x14ac:dyDescent="0.25">
      <c r="A39" s="3">
        <f t="shared" si="8"/>
        <v>1538.4615384615388</v>
      </c>
      <c r="B39" s="3">
        <f t="shared" si="9"/>
        <v>99.569501561768718</v>
      </c>
      <c r="C39" s="3">
        <f t="shared" si="10"/>
        <v>15095.304296220294</v>
      </c>
    </row>
    <row r="40" spans="1:3" x14ac:dyDescent="0.25">
      <c r="A40" s="3">
        <f t="shared" si="8"/>
        <v>1550.0000000000002</v>
      </c>
      <c r="B40" s="3">
        <f t="shared" si="9"/>
        <v>87.355909931727012</v>
      </c>
      <c r="C40" s="3">
        <f t="shared" si="10"/>
        <v>12393.141562254181</v>
      </c>
    </row>
    <row r="41" spans="1:3" x14ac:dyDescent="0.25">
      <c r="A41" s="3">
        <f t="shared" si="8"/>
        <v>2098.9583333333335</v>
      </c>
      <c r="B41" s="3">
        <f t="shared" si="9"/>
        <v>89.392773823655446</v>
      </c>
      <c r="C41" s="3">
        <f t="shared" si="10"/>
        <v>191523.38284151364</v>
      </c>
    </row>
    <row r="42" spans="1:3" x14ac:dyDescent="0.25">
      <c r="A42" s="3">
        <f t="shared" si="8"/>
        <v>2018.5931899641578</v>
      </c>
      <c r="B42" s="3">
        <f t="shared" si="9"/>
        <v>85.742040658702706</v>
      </c>
      <c r="C42" s="3">
        <f t="shared" si="10"/>
        <v>127640.92561563228</v>
      </c>
    </row>
    <row r="43" spans="1:3" x14ac:dyDescent="0.25">
      <c r="A43" s="3">
        <f t="shared" si="8"/>
        <v>1993.3129985922105</v>
      </c>
      <c r="B43" s="3">
        <f t="shared" si="9"/>
        <v>84.62128669715878</v>
      </c>
      <c r="C43" s="3">
        <f t="shared" si="10"/>
        <v>110216.37136267751</v>
      </c>
    </row>
    <row r="44" spans="1:3" x14ac:dyDescent="0.25">
      <c r="A44" s="3"/>
      <c r="B44" s="3"/>
      <c r="C44" s="3"/>
    </row>
    <row r="45" spans="1:3" x14ac:dyDescent="0.25">
      <c r="A45" s="3" t="s">
        <v>46</v>
      </c>
      <c r="B45" s="3" t="s">
        <v>47</v>
      </c>
      <c r="C45" s="3"/>
    </row>
    <row r="46" spans="1:3" x14ac:dyDescent="0.25">
      <c r="A46" s="3">
        <f>SUM(A36:A43)/8</f>
        <v>1661.3244877026355</v>
      </c>
      <c r="B46" s="3">
        <f>SQRT(SUM(C36:C43))/8</f>
        <v>110.27855715098497</v>
      </c>
      <c r="C4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F24" sqref="F24"/>
    </sheetView>
  </sheetViews>
  <sheetFormatPr baseColWidth="10" defaultRowHeight="15" x14ac:dyDescent="0.25"/>
  <cols>
    <col min="4" max="4" width="19.140625" customWidth="1"/>
    <col min="5" max="5" width="19.85546875" customWidth="1"/>
    <col min="6" max="6" width="24" customWidth="1"/>
    <col min="7" max="7" width="20.7109375" customWidth="1"/>
    <col min="8" max="8" width="19.7109375" customWidth="1"/>
  </cols>
  <sheetData>
    <row r="1" spans="1:8" x14ac:dyDescent="0.25">
      <c r="A1" t="s">
        <v>5</v>
      </c>
    </row>
    <row r="3" spans="1:8" x14ac:dyDescent="0.25">
      <c r="A3" t="s">
        <v>6</v>
      </c>
      <c r="B3" t="s">
        <v>7</v>
      </c>
      <c r="C3" t="s">
        <v>13</v>
      </c>
      <c r="D3" t="s">
        <v>51</v>
      </c>
      <c r="E3" t="s">
        <v>45</v>
      </c>
      <c r="F3" t="s">
        <v>44</v>
      </c>
      <c r="G3" t="s">
        <v>50</v>
      </c>
      <c r="H3" t="s">
        <v>52</v>
      </c>
    </row>
    <row r="4" spans="1:8" x14ac:dyDescent="0.25">
      <c r="A4">
        <v>0</v>
      </c>
      <c r="B4">
        <v>1.25</v>
      </c>
      <c r="C4">
        <v>55.2</v>
      </c>
      <c r="D4">
        <f>0.03*C4</f>
        <v>1.6559999999999999</v>
      </c>
      <c r="E4">
        <f>C4-0.006</f>
        <v>55.194000000000003</v>
      </c>
      <c r="F4">
        <f>SQRT((D4)^2+(0.006*0.03)^2)</f>
        <v>1.6560000097826086</v>
      </c>
      <c r="G4">
        <f>E4*Teil1b!$A$46</f>
        <v>91695.143774259268</v>
      </c>
      <c r="H4">
        <f>SQRT((E4*Teil1b!$B$46)^2+('Teil 2'!F4*Teil1b!$A$46)^2)</f>
        <v>6679.5913415906534</v>
      </c>
    </row>
    <row r="5" spans="1:8" x14ac:dyDescent="0.25">
      <c r="A5">
        <v>2.5</v>
      </c>
      <c r="B5">
        <v>1.25</v>
      </c>
      <c r="C5">
        <v>63.3</v>
      </c>
      <c r="D5">
        <f t="shared" ref="D5:D68" si="0">0.03*C5</f>
        <v>1.8989999999999998</v>
      </c>
      <c r="E5">
        <f t="shared" ref="E5:E68" si="1">C5-0.006</f>
        <v>63.293999999999997</v>
      </c>
      <c r="F5">
        <f t="shared" ref="F5:F68" si="2">SQRT((D5)^2+(0.006*0.03)^2)</f>
        <v>1.8990000085308054</v>
      </c>
      <c r="G5">
        <f>E5*Teil1b!$A$46</f>
        <v>105151.8721246506</v>
      </c>
      <c r="H5">
        <f>SQRT((E5*Teil1b!$B$46)^2+('Teil 2'!F5*Teil1b!$A$46)^2)</f>
        <v>7659.8372401331553</v>
      </c>
    </row>
    <row r="6" spans="1:8" x14ac:dyDescent="0.25">
      <c r="A6">
        <v>5</v>
      </c>
      <c r="B6">
        <v>1.25</v>
      </c>
      <c r="C6">
        <v>76.599999999999994</v>
      </c>
      <c r="D6">
        <f t="shared" si="0"/>
        <v>2.2979999999999996</v>
      </c>
      <c r="E6">
        <f t="shared" si="1"/>
        <v>76.593999999999994</v>
      </c>
      <c r="F6">
        <f t="shared" si="2"/>
        <v>2.2980000070496081</v>
      </c>
      <c r="G6">
        <f>E6*Teil1b!$A$46</f>
        <v>127247.48781109565</v>
      </c>
      <c r="H6">
        <f>SQRT((E6*Teil1b!$B$46)^2+('Teil 2'!F6*Teil1b!$A$46)^2)</f>
        <v>9269.3768026568141</v>
      </c>
    </row>
    <row r="7" spans="1:8" x14ac:dyDescent="0.25">
      <c r="A7">
        <v>7.5</v>
      </c>
      <c r="B7">
        <v>1.25</v>
      </c>
      <c r="C7">
        <v>86.9</v>
      </c>
      <c r="D7">
        <f t="shared" si="0"/>
        <v>2.6070000000000002</v>
      </c>
      <c r="E7">
        <f t="shared" si="1"/>
        <v>86.894000000000005</v>
      </c>
      <c r="F7">
        <f t="shared" si="2"/>
        <v>2.6070000062140393</v>
      </c>
      <c r="G7">
        <f>E7*Teil1b!$A$46</f>
        <v>144359.1300344328</v>
      </c>
      <c r="H7">
        <f>SQRT((E7*Teil1b!$B$46)^2+('Teil 2'!F7*Teil1b!$A$46)^2)</f>
        <v>10515.862328911218</v>
      </c>
    </row>
    <row r="8" spans="1:8" x14ac:dyDescent="0.25">
      <c r="A8">
        <v>10</v>
      </c>
      <c r="B8">
        <v>1.25</v>
      </c>
      <c r="C8">
        <v>93</v>
      </c>
      <c r="D8">
        <f t="shared" si="0"/>
        <v>2.79</v>
      </c>
      <c r="E8">
        <f t="shared" si="1"/>
        <v>92.994</v>
      </c>
      <c r="F8">
        <f t="shared" si="2"/>
        <v>2.7900000058064518</v>
      </c>
      <c r="G8">
        <f>E8*Teil1b!$A$46</f>
        <v>154493.20940941889</v>
      </c>
      <c r="H8">
        <f>SQRT((E8*Teil1b!$B$46)^2+('Teil 2'!F8*Teil1b!$A$46)^2)</f>
        <v>11254.072203792544</v>
      </c>
    </row>
    <row r="9" spans="1:8" x14ac:dyDescent="0.25">
      <c r="A9">
        <v>12.5</v>
      </c>
      <c r="B9">
        <v>1.25</v>
      </c>
      <c r="C9">
        <v>103</v>
      </c>
      <c r="D9">
        <f t="shared" si="0"/>
        <v>3.09</v>
      </c>
      <c r="E9">
        <f t="shared" si="1"/>
        <v>102.994</v>
      </c>
      <c r="F9">
        <f t="shared" si="2"/>
        <v>3.0900000052427181</v>
      </c>
      <c r="G9">
        <f>E9*Teil1b!$A$46</f>
        <v>171106.45428644522</v>
      </c>
      <c r="H9">
        <f>SQRT((E9*Teil1b!$B$46)^2+('Teil 2'!F9*Teil1b!$A$46)^2)</f>
        <v>12464.25232667964</v>
      </c>
    </row>
    <row r="10" spans="1:8" x14ac:dyDescent="0.25">
      <c r="A10">
        <v>15</v>
      </c>
      <c r="B10">
        <v>1.25</v>
      </c>
      <c r="C10">
        <v>109</v>
      </c>
      <c r="D10">
        <f t="shared" si="0"/>
        <v>3.27</v>
      </c>
      <c r="E10">
        <f t="shared" si="1"/>
        <v>108.994</v>
      </c>
      <c r="F10">
        <f t="shared" si="2"/>
        <v>3.2700000049541282</v>
      </c>
      <c r="G10">
        <f>E10*Teil1b!$A$46</f>
        <v>181074.40121266106</v>
      </c>
      <c r="H10">
        <f>SQRT((E10*Teil1b!$B$46)^2+('Teil 2'!F10*Teil1b!$A$46)^2)</f>
        <v>13190.360400474085</v>
      </c>
    </row>
    <row r="11" spans="1:8" x14ac:dyDescent="0.25">
      <c r="A11">
        <v>17.5</v>
      </c>
      <c r="B11">
        <v>1.25</v>
      </c>
      <c r="C11">
        <v>115</v>
      </c>
      <c r="D11">
        <f t="shared" si="0"/>
        <v>3.4499999999999997</v>
      </c>
      <c r="E11">
        <f t="shared" si="1"/>
        <v>114.994</v>
      </c>
      <c r="F11">
        <f t="shared" si="2"/>
        <v>3.4500000046956516</v>
      </c>
      <c r="G11">
        <f>E11*Teil1b!$A$46</f>
        <v>191042.34813887687</v>
      </c>
      <c r="H11">
        <f>SQRT((E11*Teil1b!$B$46)^2+('Teil 2'!F11*Teil1b!$A$46)^2)</f>
        <v>13916.468474306248</v>
      </c>
    </row>
    <row r="12" spans="1:8" x14ac:dyDescent="0.25">
      <c r="A12">
        <v>20</v>
      </c>
      <c r="B12">
        <v>1.25</v>
      </c>
      <c r="C12">
        <v>120</v>
      </c>
      <c r="D12">
        <f t="shared" si="0"/>
        <v>3.5999999999999996</v>
      </c>
      <c r="E12">
        <f t="shared" si="1"/>
        <v>119.994</v>
      </c>
      <c r="F12">
        <f t="shared" si="2"/>
        <v>3.6000000044999996</v>
      </c>
      <c r="G12">
        <f>E12*Teil1b!$A$46</f>
        <v>199348.97057739005</v>
      </c>
      <c r="H12">
        <f>SQRT((E12*Teil1b!$B$46)^2+('Teil 2'!F12*Teil1b!$A$46)^2)</f>
        <v>14521.558535857779</v>
      </c>
    </row>
    <row r="13" spans="1:8" x14ac:dyDescent="0.25">
      <c r="A13">
        <v>22.5</v>
      </c>
      <c r="B13">
        <v>1.25</v>
      </c>
      <c r="C13">
        <v>122</v>
      </c>
      <c r="D13">
        <f t="shared" si="0"/>
        <v>3.6599999999999997</v>
      </c>
      <c r="E13">
        <f t="shared" si="1"/>
        <v>121.994</v>
      </c>
      <c r="F13">
        <f t="shared" si="2"/>
        <v>3.6600000044262293</v>
      </c>
      <c r="G13">
        <f>E13*Teil1b!$A$46</f>
        <v>202671.61955279531</v>
      </c>
      <c r="H13">
        <f>SQRT((E13*Teil1b!$B$46)^2+('Teil 2'!F13*Teil1b!$A$46)^2)</f>
        <v>14763.594560484016</v>
      </c>
    </row>
    <row r="14" spans="1:8" x14ac:dyDescent="0.25">
      <c r="A14">
        <v>25</v>
      </c>
      <c r="B14">
        <v>1.25</v>
      </c>
      <c r="C14">
        <v>122</v>
      </c>
      <c r="D14">
        <f t="shared" si="0"/>
        <v>3.6599999999999997</v>
      </c>
      <c r="E14">
        <f t="shared" si="1"/>
        <v>121.994</v>
      </c>
      <c r="F14">
        <f t="shared" si="2"/>
        <v>3.6600000044262293</v>
      </c>
      <c r="G14">
        <f>E14*Teil1b!$A$46</f>
        <v>202671.61955279531</v>
      </c>
      <c r="H14">
        <f>SQRT((E14*Teil1b!$B$46)^2+('Teil 2'!F14*Teil1b!$A$46)^2)</f>
        <v>14763.594560484016</v>
      </c>
    </row>
    <row r="15" spans="1:8" x14ac:dyDescent="0.25">
      <c r="A15">
        <v>27.5</v>
      </c>
      <c r="B15">
        <v>1.25</v>
      </c>
      <c r="C15">
        <v>121</v>
      </c>
      <c r="D15">
        <f t="shared" si="0"/>
        <v>3.63</v>
      </c>
      <c r="E15">
        <f t="shared" si="1"/>
        <v>120.994</v>
      </c>
      <c r="F15">
        <f t="shared" si="2"/>
        <v>3.6300000044628096</v>
      </c>
      <c r="G15">
        <f>E15*Teil1b!$A$46</f>
        <v>201010.29506509268</v>
      </c>
      <c r="H15">
        <f>SQRT((E15*Teil1b!$B$46)^2+('Teil 2'!F15*Teil1b!$A$46)^2)</f>
        <v>14642.576548170517</v>
      </c>
    </row>
    <row r="16" spans="1:8" x14ac:dyDescent="0.25">
      <c r="A16">
        <v>30</v>
      </c>
      <c r="B16">
        <v>1.25</v>
      </c>
      <c r="C16">
        <v>117</v>
      </c>
      <c r="D16">
        <f t="shared" si="0"/>
        <v>3.51</v>
      </c>
      <c r="E16">
        <f t="shared" si="1"/>
        <v>116.994</v>
      </c>
      <c r="F16">
        <f t="shared" si="2"/>
        <v>3.5100000046153843</v>
      </c>
      <c r="G16">
        <f>E16*Teil1b!$A$46</f>
        <v>194364.99711428213</v>
      </c>
      <c r="H16">
        <f>SQRT((E16*Teil1b!$B$46)^2+('Teil 2'!F16*Teil1b!$A$46)^2)</f>
        <v>14158.504498924347</v>
      </c>
    </row>
    <row r="17" spans="1:8" x14ac:dyDescent="0.25">
      <c r="A17">
        <v>32.5</v>
      </c>
      <c r="B17">
        <v>1.25</v>
      </c>
      <c r="C17">
        <v>111</v>
      </c>
      <c r="D17">
        <f t="shared" si="0"/>
        <v>3.33</v>
      </c>
      <c r="E17">
        <f t="shared" si="1"/>
        <v>110.994</v>
      </c>
      <c r="F17">
        <f t="shared" si="2"/>
        <v>3.330000004864865</v>
      </c>
      <c r="G17">
        <f>E17*Teil1b!$A$46</f>
        <v>184397.05018806632</v>
      </c>
      <c r="H17">
        <f>SQRT((E17*Teil1b!$B$46)^2+('Teil 2'!F17*Teil1b!$A$46)^2)</f>
        <v>13432.396425080917</v>
      </c>
    </row>
    <row r="18" spans="1:8" x14ac:dyDescent="0.25">
      <c r="A18">
        <v>35</v>
      </c>
      <c r="B18">
        <v>1.25</v>
      </c>
      <c r="C18">
        <v>105</v>
      </c>
      <c r="D18">
        <f t="shared" si="0"/>
        <v>3.15</v>
      </c>
      <c r="E18">
        <f t="shared" si="1"/>
        <v>104.994</v>
      </c>
      <c r="F18">
        <f t="shared" si="2"/>
        <v>3.1500000051428567</v>
      </c>
      <c r="G18">
        <f>E18*Teil1b!$A$46</f>
        <v>174429.10326185051</v>
      </c>
      <c r="H18">
        <f>SQRT((E18*Teil1b!$B$46)^2+('Teil 2'!F18*Teil1b!$A$46)^2)</f>
        <v>12706.288351273197</v>
      </c>
    </row>
    <row r="19" spans="1:8" x14ac:dyDescent="0.25">
      <c r="A19">
        <v>37.5</v>
      </c>
      <c r="B19">
        <v>1.25</v>
      </c>
      <c r="C19">
        <v>101</v>
      </c>
      <c r="D19">
        <f t="shared" si="0"/>
        <v>3.03</v>
      </c>
      <c r="E19">
        <f t="shared" si="1"/>
        <v>100.994</v>
      </c>
      <c r="F19">
        <f t="shared" si="2"/>
        <v>3.0300000053465346</v>
      </c>
      <c r="G19">
        <f>E19*Teil1b!$A$46</f>
        <v>167783.80531103996</v>
      </c>
      <c r="H19">
        <f>SQRT((E19*Teil1b!$B$46)^2+('Teil 2'!F19*Teil1b!$A$46)^2)</f>
        <v>12222.216302091034</v>
      </c>
    </row>
    <row r="20" spans="1:8" x14ac:dyDescent="0.25">
      <c r="A20">
        <v>40</v>
      </c>
      <c r="B20">
        <v>1.25</v>
      </c>
      <c r="C20">
        <v>91</v>
      </c>
      <c r="D20">
        <f t="shared" si="0"/>
        <v>2.73</v>
      </c>
      <c r="E20">
        <f t="shared" si="1"/>
        <v>90.994</v>
      </c>
      <c r="F20">
        <f t="shared" si="2"/>
        <v>2.7300000059340657</v>
      </c>
      <c r="G20">
        <f>E20*Teil1b!$A$46</f>
        <v>151170.56043401361</v>
      </c>
      <c r="H20">
        <f>SQRT((E20*Teil1b!$B$46)^2+('Teil 2'!F20*Teil1b!$A$46)^2)</f>
        <v>11012.036179233746</v>
      </c>
    </row>
    <row r="21" spans="1:8" x14ac:dyDescent="0.25">
      <c r="A21">
        <v>42.5</v>
      </c>
      <c r="B21">
        <v>1.25</v>
      </c>
      <c r="C21">
        <v>81</v>
      </c>
      <c r="D21">
        <f t="shared" si="0"/>
        <v>2.4299999999999997</v>
      </c>
      <c r="E21">
        <f t="shared" si="1"/>
        <v>80.994</v>
      </c>
      <c r="F21">
        <f t="shared" si="2"/>
        <v>2.4300000066666665</v>
      </c>
      <c r="G21">
        <f>E21*Teil1b!$A$46</f>
        <v>134557.31555698725</v>
      </c>
      <c r="H21">
        <f>SQRT((E21*Teil1b!$B$46)^2+('Teil 2'!F21*Teil1b!$A$46)^2)</f>
        <v>9801.8560565581665</v>
      </c>
    </row>
    <row r="22" spans="1:8" x14ac:dyDescent="0.25">
      <c r="A22">
        <v>45</v>
      </c>
      <c r="B22">
        <v>1.25</v>
      </c>
      <c r="C22">
        <v>69</v>
      </c>
      <c r="D22">
        <f t="shared" si="0"/>
        <v>2.0699999999999998</v>
      </c>
      <c r="E22">
        <f t="shared" si="1"/>
        <v>68.994</v>
      </c>
      <c r="F22">
        <f t="shared" si="2"/>
        <v>2.0700000078260867</v>
      </c>
      <c r="G22">
        <f>E22*Teil1b!$A$46</f>
        <v>114621.42170455563</v>
      </c>
      <c r="H22">
        <f>SQRT((E22*Teil1b!$B$46)^2+('Teil 2'!F22*Teil1b!$A$46)^2)</f>
        <v>8349.6399096985697</v>
      </c>
    </row>
    <row r="23" spans="1:8" x14ac:dyDescent="0.25">
      <c r="A23">
        <v>47.5</v>
      </c>
      <c r="B23">
        <v>1.25</v>
      </c>
      <c r="C23">
        <v>60</v>
      </c>
      <c r="D23">
        <f t="shared" si="0"/>
        <v>1.7999999999999998</v>
      </c>
      <c r="E23">
        <f t="shared" si="1"/>
        <v>59.994</v>
      </c>
      <c r="F23">
        <f t="shared" si="2"/>
        <v>1.8000000089999999</v>
      </c>
      <c r="G23">
        <f>E23*Teil1b!$A$46</f>
        <v>99669.501315231915</v>
      </c>
      <c r="H23">
        <f>SQRT((E23*Teil1b!$B$46)^2+('Teil 2'!F23*Teil1b!$A$46)^2)</f>
        <v>7260.4777999351018</v>
      </c>
    </row>
    <row r="24" spans="1:8" x14ac:dyDescent="0.25">
      <c r="A24">
        <v>50</v>
      </c>
      <c r="B24">
        <v>1.25</v>
      </c>
      <c r="C24">
        <v>50</v>
      </c>
      <c r="D24">
        <f t="shared" si="0"/>
        <v>1.5</v>
      </c>
      <c r="E24">
        <f t="shared" si="1"/>
        <v>49.994</v>
      </c>
      <c r="F24">
        <f t="shared" si="2"/>
        <v>1.5000000108</v>
      </c>
      <c r="G24">
        <f>E24*Teil1b!$A$46</f>
        <v>83056.256438205557</v>
      </c>
      <c r="H24">
        <f>SQRT((E24*Teil1b!$B$46)^2+('Teil 2'!F24*Teil1b!$A$46)^2)</f>
        <v>6050.2976785965793</v>
      </c>
    </row>
    <row r="25" spans="1:8" x14ac:dyDescent="0.25">
      <c r="A25">
        <v>52.5</v>
      </c>
      <c r="B25">
        <v>1.25</v>
      </c>
      <c r="C25">
        <v>39</v>
      </c>
      <c r="D25">
        <f t="shared" si="0"/>
        <v>1.17</v>
      </c>
      <c r="E25">
        <f t="shared" si="1"/>
        <v>38.994</v>
      </c>
      <c r="F25">
        <f t="shared" si="2"/>
        <v>1.1700000138461537</v>
      </c>
      <c r="G25">
        <f>E25*Teil1b!$A$46</f>
        <v>64781.687073476569</v>
      </c>
      <c r="H25">
        <f>SQRT((E25*Teil1b!$B$46)^2+('Teil 2'!F25*Teil1b!$A$46)^2)</f>
        <v>4719.0995464598109</v>
      </c>
    </row>
    <row r="26" spans="1:8" x14ac:dyDescent="0.25">
      <c r="A26">
        <v>55</v>
      </c>
      <c r="B26">
        <v>1.25</v>
      </c>
      <c r="C26">
        <v>29</v>
      </c>
      <c r="D26">
        <f t="shared" si="0"/>
        <v>0.87</v>
      </c>
      <c r="E26">
        <f t="shared" si="1"/>
        <v>28.994</v>
      </c>
      <c r="F26">
        <f t="shared" si="2"/>
        <v>0.87000001862068943</v>
      </c>
      <c r="G26">
        <f>E26*Teil1b!$A$46</f>
        <v>48168.442196450211</v>
      </c>
      <c r="H26">
        <f>SQRT((E26*Teil1b!$B$46)^2+('Teil 2'!F26*Teil1b!$A$46)^2)</f>
        <v>3508.9194288478102</v>
      </c>
    </row>
    <row r="27" spans="1:8" x14ac:dyDescent="0.25">
      <c r="A27">
        <v>57.5</v>
      </c>
      <c r="B27">
        <v>1.25</v>
      </c>
      <c r="C27">
        <v>21.1</v>
      </c>
      <c r="D27">
        <f t="shared" si="0"/>
        <v>0.63300000000000001</v>
      </c>
      <c r="E27">
        <f t="shared" si="1"/>
        <v>21.094000000000001</v>
      </c>
      <c r="F27">
        <f t="shared" si="2"/>
        <v>0.63300002559241653</v>
      </c>
      <c r="G27">
        <f>E27*Teil1b!$A$46</f>
        <v>35043.978743599393</v>
      </c>
      <c r="H27">
        <f>SQRT((E27*Teil1b!$B$46)^2+('Teil 2'!F27*Teil1b!$A$46)^2)</f>
        <v>2552.8771399437851</v>
      </c>
    </row>
    <row r="28" spans="1:8" x14ac:dyDescent="0.25">
      <c r="A28">
        <v>60</v>
      </c>
      <c r="B28">
        <v>1.25</v>
      </c>
      <c r="C28">
        <v>14</v>
      </c>
      <c r="D28">
        <f t="shared" si="0"/>
        <v>0.42</v>
      </c>
      <c r="E28">
        <f t="shared" si="1"/>
        <v>13.994</v>
      </c>
      <c r="F28">
        <f t="shared" si="2"/>
        <v>0.42000003857142676</v>
      </c>
      <c r="G28">
        <f>E28*Teil1b!$A$46</f>
        <v>23248.574880910681</v>
      </c>
      <c r="H28">
        <f>SQRT((E28*Teil1b!$B$46)^2+('Teil 2'!F28*Teil1b!$A$46)^2)</f>
        <v>1693.6492684564648</v>
      </c>
    </row>
    <row r="29" spans="1:8" x14ac:dyDescent="0.25">
      <c r="A29">
        <v>62.5</v>
      </c>
      <c r="B29">
        <v>1.25</v>
      </c>
      <c r="C29">
        <v>7.9</v>
      </c>
      <c r="D29">
        <f t="shared" si="0"/>
        <v>0.23699999999999999</v>
      </c>
      <c r="E29">
        <f t="shared" si="1"/>
        <v>7.8940000000000001</v>
      </c>
      <c r="F29">
        <f t="shared" si="2"/>
        <v>0.23700006835442053</v>
      </c>
      <c r="G29">
        <f>E29*Teil1b!$A$46</f>
        <v>13114.495505924604</v>
      </c>
      <c r="H29">
        <f>SQRT((E29*Teil1b!$B$46)^2+('Teil 2'!F29*Teil1b!$A$46)^2)</f>
        <v>955.43943040004058</v>
      </c>
    </row>
    <row r="30" spans="1:8" x14ac:dyDescent="0.25">
      <c r="A30">
        <v>65</v>
      </c>
      <c r="B30">
        <v>1.25</v>
      </c>
      <c r="C30">
        <v>4.5</v>
      </c>
      <c r="D30">
        <f t="shared" si="0"/>
        <v>0.13500000000000001</v>
      </c>
      <c r="E30">
        <f t="shared" si="1"/>
        <v>4.4939999999999998</v>
      </c>
      <c r="F30">
        <f t="shared" si="2"/>
        <v>0.13500011999994666</v>
      </c>
      <c r="G30">
        <f>E30*Teil1b!$A$46</f>
        <v>7465.9922477356431</v>
      </c>
      <c r="H30">
        <f>SQRT((E30*Teil1b!$B$46)^2+('Teil 2'!F30*Teil1b!$A$46)^2)</f>
        <v>543.9782531689475</v>
      </c>
    </row>
    <row r="31" spans="1:8" x14ac:dyDescent="0.25">
      <c r="A31">
        <v>67.5</v>
      </c>
      <c r="B31">
        <v>1.25</v>
      </c>
      <c r="C31">
        <v>1.41</v>
      </c>
      <c r="D31">
        <f t="shared" si="0"/>
        <v>4.2299999999999997E-2</v>
      </c>
      <c r="E31">
        <f t="shared" si="1"/>
        <v>1.4039999999999999</v>
      </c>
      <c r="F31">
        <f t="shared" si="2"/>
        <v>4.2300382976989695E-2</v>
      </c>
      <c r="G31">
        <f>E31*Teil1b!$A$46</f>
        <v>2332.4995807344999</v>
      </c>
      <c r="H31">
        <f>SQRT((E31*Teil1b!$B$46)^2+('Teil 2'!F31*Teil1b!$A$46)^2)</f>
        <v>170.03292585217196</v>
      </c>
    </row>
    <row r="32" spans="1:8" x14ac:dyDescent="0.25">
      <c r="A32">
        <v>70</v>
      </c>
      <c r="B32">
        <v>1.25</v>
      </c>
      <c r="C32">
        <v>1.02</v>
      </c>
      <c r="D32">
        <f t="shared" si="0"/>
        <v>3.0599999999999999E-2</v>
      </c>
      <c r="E32">
        <f t="shared" si="1"/>
        <v>1.014</v>
      </c>
      <c r="F32">
        <f t="shared" si="2"/>
        <v>3.0600529407185096E-2</v>
      </c>
      <c r="G32">
        <f>E32*Teil1b!$A$46</f>
        <v>1684.5830305304723</v>
      </c>
      <c r="H32">
        <f>SQRT((E32*Teil1b!$B$46)^2+('Teil 2'!F32*Teil1b!$A$46)^2)</f>
        <v>122.83608596918555</v>
      </c>
    </row>
    <row r="33" spans="1:8" x14ac:dyDescent="0.25">
      <c r="A33">
        <v>72.5</v>
      </c>
      <c r="B33">
        <v>1.25</v>
      </c>
      <c r="C33">
        <v>1.87</v>
      </c>
      <c r="D33">
        <f t="shared" si="0"/>
        <v>5.6100000000000004E-2</v>
      </c>
      <c r="E33">
        <f t="shared" si="1"/>
        <v>1.8640000000000001</v>
      </c>
      <c r="F33">
        <f t="shared" si="2"/>
        <v>5.6100288769310273E-2</v>
      </c>
      <c r="G33">
        <f>E33*Teil1b!$A$46</f>
        <v>3096.7088450777128</v>
      </c>
      <c r="H33">
        <f>SQRT((E33*Teil1b!$B$46)^2+('Teil 2'!F33*Teil1b!$A$46)^2)</f>
        <v>225.70109282146015</v>
      </c>
    </row>
    <row r="34" spans="1:8" x14ac:dyDescent="0.25">
      <c r="A34">
        <v>75</v>
      </c>
      <c r="B34">
        <v>1.25</v>
      </c>
      <c r="C34">
        <v>5.16</v>
      </c>
      <c r="D34">
        <f t="shared" si="0"/>
        <v>0.15479999999999999</v>
      </c>
      <c r="E34">
        <f t="shared" si="1"/>
        <v>5.1539999999999999</v>
      </c>
      <c r="F34">
        <f t="shared" si="2"/>
        <v>0.1548001046511274</v>
      </c>
      <c r="G34">
        <f>E34*Teil1b!$A$46</f>
        <v>8562.4664096193828</v>
      </c>
      <c r="H34">
        <f>SQRT((E34*Teil1b!$B$46)^2+('Teil 2'!F34*Teil1b!$A$46)^2)</f>
        <v>623.85012206416627</v>
      </c>
    </row>
    <row r="35" spans="1:8" x14ac:dyDescent="0.25">
      <c r="A35">
        <v>77.5</v>
      </c>
      <c r="B35">
        <v>1.25</v>
      </c>
      <c r="C35">
        <v>9.5</v>
      </c>
      <c r="D35">
        <f t="shared" si="0"/>
        <v>0.28499999999999998</v>
      </c>
      <c r="E35">
        <f t="shared" si="1"/>
        <v>9.4939999999999998</v>
      </c>
      <c r="F35">
        <f t="shared" si="2"/>
        <v>0.28500005684209956</v>
      </c>
      <c r="G35">
        <f>E35*Teil1b!$A$46</f>
        <v>15772.61468624882</v>
      </c>
      <c r="H35">
        <f>SQRT((E35*Teil1b!$B$46)^2+('Teil 2'!F35*Teil1b!$A$46)^2)</f>
        <v>1149.0682357408816</v>
      </c>
    </row>
    <row r="36" spans="1:8" x14ac:dyDescent="0.25">
      <c r="A36">
        <v>80</v>
      </c>
      <c r="B36">
        <v>1.25</v>
      </c>
      <c r="C36">
        <v>16.2</v>
      </c>
      <c r="D36">
        <f t="shared" si="0"/>
        <v>0.48599999999999999</v>
      </c>
      <c r="E36">
        <f t="shared" si="1"/>
        <v>16.193999999999999</v>
      </c>
      <c r="F36">
        <f t="shared" si="2"/>
        <v>0.48600003333333219</v>
      </c>
      <c r="G36">
        <f>E36*Teil1b!$A$46</f>
        <v>26903.488753856476</v>
      </c>
      <c r="H36">
        <f>SQRT((E36*Teil1b!$B$46)^2+('Teil 2'!F36*Teil1b!$A$46)^2)</f>
        <v>1959.8888890827052</v>
      </c>
    </row>
    <row r="37" spans="1:8" x14ac:dyDescent="0.25">
      <c r="A37">
        <v>82.5</v>
      </c>
      <c r="B37">
        <v>1.25</v>
      </c>
      <c r="C37">
        <v>23</v>
      </c>
      <c r="D37">
        <f t="shared" si="0"/>
        <v>0.69</v>
      </c>
      <c r="E37">
        <f t="shared" si="1"/>
        <v>22.994</v>
      </c>
      <c r="F37">
        <f t="shared" si="2"/>
        <v>0.69000002347826039</v>
      </c>
      <c r="G37">
        <f>E37*Teil1b!$A$46</f>
        <v>38200.495270234402</v>
      </c>
      <c r="H37">
        <f>SQRT((E37*Teil1b!$B$46)^2+('Teil 2'!F37*Teil1b!$A$46)^2)</f>
        <v>2782.8113607776331</v>
      </c>
    </row>
    <row r="38" spans="1:8" x14ac:dyDescent="0.25">
      <c r="A38">
        <v>85</v>
      </c>
      <c r="B38">
        <v>1.25</v>
      </c>
      <c r="C38">
        <v>32.200000000000003</v>
      </c>
      <c r="D38">
        <f t="shared" si="0"/>
        <v>0.96600000000000008</v>
      </c>
      <c r="E38">
        <f t="shared" si="1"/>
        <v>32.194000000000003</v>
      </c>
      <c r="F38">
        <f t="shared" si="2"/>
        <v>0.96600001677018632</v>
      </c>
      <c r="G38">
        <f>E38*Teil1b!$A$46</f>
        <v>53484.680557098647</v>
      </c>
      <c r="H38">
        <f>SQRT((E38*Teil1b!$B$46)^2+('Teil 2'!F38*Teil1b!$A$46)^2)</f>
        <v>3896.177066079395</v>
      </c>
    </row>
    <row r="39" spans="1:8" x14ac:dyDescent="0.25">
      <c r="A39">
        <v>87.5</v>
      </c>
      <c r="B39">
        <v>1.25</v>
      </c>
      <c r="C39">
        <v>41.3</v>
      </c>
      <c r="D39">
        <f t="shared" si="0"/>
        <v>1.2389999999999999</v>
      </c>
      <c r="E39">
        <f t="shared" si="1"/>
        <v>41.293999999999997</v>
      </c>
      <c r="F39">
        <f t="shared" si="2"/>
        <v>1.2390000130750605</v>
      </c>
      <c r="G39">
        <f>E39*Teil1b!$A$46</f>
        <v>68602.733395192627</v>
      </c>
      <c r="H39">
        <f>SQRT((E39*Teil1b!$B$46)^2+('Teil 2'!F39*Teil1b!$A$46)^2)</f>
        <v>4997.4409739203211</v>
      </c>
    </row>
    <row r="40" spans="1:8" x14ac:dyDescent="0.25">
      <c r="A40">
        <v>90</v>
      </c>
      <c r="B40">
        <v>1.25</v>
      </c>
      <c r="C40">
        <v>49.6</v>
      </c>
      <c r="D40">
        <f t="shared" si="0"/>
        <v>1.488</v>
      </c>
      <c r="E40">
        <f t="shared" si="1"/>
        <v>49.594000000000001</v>
      </c>
      <c r="F40">
        <f t="shared" si="2"/>
        <v>1.4880000108870968</v>
      </c>
      <c r="G40">
        <f>E40*Teil1b!$A$46</f>
        <v>82391.726643124508</v>
      </c>
      <c r="H40">
        <f>SQRT((E40*Teil1b!$B$46)^2+('Teil 2'!F40*Teil1b!$A$46)^2)</f>
        <v>6001.8904737619496</v>
      </c>
    </row>
    <row r="41" spans="1:8" x14ac:dyDescent="0.25">
      <c r="A41">
        <v>92.5</v>
      </c>
      <c r="B41">
        <v>1.25</v>
      </c>
      <c r="C41">
        <v>60.4</v>
      </c>
      <c r="D41">
        <f t="shared" si="0"/>
        <v>1.8119999999999998</v>
      </c>
      <c r="E41">
        <f t="shared" si="1"/>
        <v>60.393999999999998</v>
      </c>
      <c r="F41">
        <f t="shared" si="2"/>
        <v>1.8120000089403971</v>
      </c>
      <c r="G41">
        <f>E41*Teil1b!$A$46</f>
        <v>100334.03111031296</v>
      </c>
      <c r="H41">
        <f>SQRT((E41*Teil1b!$B$46)^2+('Teil 2'!F41*Teil1b!$A$46)^2)</f>
        <v>7308.8850048041722</v>
      </c>
    </row>
    <row r="42" spans="1:8" x14ac:dyDescent="0.25">
      <c r="A42">
        <v>95</v>
      </c>
      <c r="B42">
        <v>1.25</v>
      </c>
      <c r="C42">
        <v>72.5</v>
      </c>
      <c r="D42">
        <f t="shared" si="0"/>
        <v>2.1749999999999998</v>
      </c>
      <c r="E42">
        <f t="shared" si="1"/>
        <v>72.494</v>
      </c>
      <c r="F42">
        <f t="shared" si="2"/>
        <v>2.1750000074482756</v>
      </c>
      <c r="G42">
        <f>E42*Teil1b!$A$46</f>
        <v>120436.05741151485</v>
      </c>
      <c r="H42">
        <f>SQRT((E42*Teil1b!$B$46)^2+('Teil 2'!F42*Teil1b!$A$46)^2)</f>
        <v>8773.2029524829577</v>
      </c>
    </row>
    <row r="43" spans="1:8" x14ac:dyDescent="0.25">
      <c r="A43">
        <v>97.5</v>
      </c>
      <c r="B43">
        <v>1.25</v>
      </c>
      <c r="C43">
        <v>83.2</v>
      </c>
      <c r="D43">
        <f t="shared" si="0"/>
        <v>2.496</v>
      </c>
      <c r="E43">
        <f t="shared" si="1"/>
        <v>83.194000000000003</v>
      </c>
      <c r="F43">
        <f t="shared" si="2"/>
        <v>2.4960000064903847</v>
      </c>
      <c r="G43">
        <f>E43*Teil1b!$A$46</f>
        <v>138212.22942993307</v>
      </c>
      <c r="H43">
        <f>SQRT((E43*Teil1b!$B$46)^2+('Teil 2'!F43*Teil1b!$A$46)^2)</f>
        <v>10068.09568352787</v>
      </c>
    </row>
    <row r="44" spans="1:8" x14ac:dyDescent="0.25">
      <c r="A44">
        <v>100</v>
      </c>
      <c r="B44">
        <v>1.25</v>
      </c>
      <c r="C44">
        <v>96.5</v>
      </c>
      <c r="D44">
        <f t="shared" si="0"/>
        <v>2.895</v>
      </c>
      <c r="E44">
        <f t="shared" si="1"/>
        <v>96.494</v>
      </c>
      <c r="F44">
        <f t="shared" si="2"/>
        <v>2.8950000055958545</v>
      </c>
      <c r="G44">
        <f>E44*Teil1b!$A$46</f>
        <v>160307.8451163781</v>
      </c>
      <c r="H44">
        <f>SQRT((E44*Teil1b!$B$46)^2+('Teil 2'!F44*Teil1b!$A$46)^2)</f>
        <v>11677.63524678638</v>
      </c>
    </row>
    <row r="45" spans="1:8" x14ac:dyDescent="0.25">
      <c r="A45">
        <v>102.5</v>
      </c>
      <c r="B45">
        <v>1.25</v>
      </c>
      <c r="C45">
        <v>101</v>
      </c>
      <c r="D45">
        <f t="shared" si="0"/>
        <v>3.03</v>
      </c>
      <c r="E45">
        <f t="shared" si="1"/>
        <v>100.994</v>
      </c>
      <c r="F45">
        <f t="shared" si="2"/>
        <v>3.0300000053465346</v>
      </c>
      <c r="G45">
        <f>E45*Teil1b!$A$46</f>
        <v>167783.80531103996</v>
      </c>
      <c r="H45">
        <f>SQRT((E45*Teil1b!$B$46)^2+('Teil 2'!F45*Teil1b!$A$46)^2)</f>
        <v>12222.216302091034</v>
      </c>
    </row>
    <row r="46" spans="1:8" x14ac:dyDescent="0.25">
      <c r="A46">
        <v>105</v>
      </c>
      <c r="B46">
        <v>1.25</v>
      </c>
      <c r="C46">
        <v>109</v>
      </c>
      <c r="D46">
        <f t="shared" si="0"/>
        <v>3.27</v>
      </c>
      <c r="E46">
        <f t="shared" si="1"/>
        <v>108.994</v>
      </c>
      <c r="F46">
        <f t="shared" si="2"/>
        <v>3.2700000049541282</v>
      </c>
      <c r="G46">
        <f>E46*Teil1b!$A$46</f>
        <v>181074.40121266106</v>
      </c>
      <c r="H46">
        <f>SQRT((E46*Teil1b!$B$46)^2+('Teil 2'!F46*Teil1b!$A$46)^2)</f>
        <v>13190.360400474085</v>
      </c>
    </row>
    <row r="47" spans="1:8" x14ac:dyDescent="0.25">
      <c r="A47">
        <v>107.5</v>
      </c>
      <c r="B47">
        <v>1.25</v>
      </c>
      <c r="C47">
        <v>115</v>
      </c>
      <c r="D47">
        <f t="shared" si="0"/>
        <v>3.4499999999999997</v>
      </c>
      <c r="E47">
        <f t="shared" si="1"/>
        <v>114.994</v>
      </c>
      <c r="F47">
        <f t="shared" si="2"/>
        <v>3.4500000046956516</v>
      </c>
      <c r="G47">
        <f>E47*Teil1b!$A$46</f>
        <v>191042.34813887687</v>
      </c>
      <c r="H47">
        <f>SQRT((E47*Teil1b!$B$46)^2+('Teil 2'!F47*Teil1b!$A$46)^2)</f>
        <v>13916.468474306248</v>
      </c>
    </row>
    <row r="48" spans="1:8" x14ac:dyDescent="0.25">
      <c r="A48">
        <v>110</v>
      </c>
      <c r="B48">
        <v>1.25</v>
      </c>
      <c r="C48">
        <v>119</v>
      </c>
      <c r="D48">
        <f t="shared" si="0"/>
        <v>3.57</v>
      </c>
      <c r="E48">
        <f t="shared" si="1"/>
        <v>118.994</v>
      </c>
      <c r="F48">
        <f t="shared" si="2"/>
        <v>3.5700000045378149</v>
      </c>
      <c r="G48">
        <f>E48*Teil1b!$A$46</f>
        <v>197687.64608968739</v>
      </c>
      <c r="H48">
        <f>SQRT((E48*Teil1b!$B$46)^2+('Teil 2'!F48*Teil1b!$A$46)^2)</f>
        <v>14400.540523545826</v>
      </c>
    </row>
    <row r="49" spans="1:8" x14ac:dyDescent="0.25">
      <c r="A49">
        <v>112.5</v>
      </c>
      <c r="B49">
        <v>1.25</v>
      </c>
      <c r="C49">
        <v>122</v>
      </c>
      <c r="D49">
        <f t="shared" si="0"/>
        <v>3.6599999999999997</v>
      </c>
      <c r="E49">
        <f t="shared" si="1"/>
        <v>121.994</v>
      </c>
      <c r="F49">
        <f t="shared" si="2"/>
        <v>3.6600000044262293</v>
      </c>
      <c r="G49">
        <f>E49*Teil1b!$A$46</f>
        <v>202671.61955279531</v>
      </c>
      <c r="H49">
        <f>SQRT((E49*Teil1b!$B$46)^2+('Teil 2'!F49*Teil1b!$A$46)^2)</f>
        <v>14763.594560484016</v>
      </c>
    </row>
    <row r="50" spans="1:8" x14ac:dyDescent="0.25">
      <c r="A50">
        <v>115</v>
      </c>
      <c r="B50">
        <v>1.25</v>
      </c>
      <c r="C50">
        <v>123</v>
      </c>
      <c r="D50">
        <f t="shared" si="0"/>
        <v>3.69</v>
      </c>
      <c r="E50">
        <f t="shared" si="1"/>
        <v>122.994</v>
      </c>
      <c r="F50">
        <f t="shared" si="2"/>
        <v>3.6900000043902437</v>
      </c>
      <c r="G50">
        <f>E50*Teil1b!$A$46</f>
        <v>204332.94404049794</v>
      </c>
      <c r="H50">
        <f>SQRT((E50*Teil1b!$B$46)^2+('Teil 2'!F50*Teil1b!$A$46)^2)</f>
        <v>14884.612572798262</v>
      </c>
    </row>
    <row r="51" spans="1:8" x14ac:dyDescent="0.25">
      <c r="A51">
        <v>117.5</v>
      </c>
      <c r="B51">
        <v>1.25</v>
      </c>
      <c r="C51">
        <v>121</v>
      </c>
      <c r="D51">
        <f t="shared" si="0"/>
        <v>3.63</v>
      </c>
      <c r="E51">
        <f t="shared" si="1"/>
        <v>120.994</v>
      </c>
      <c r="F51">
        <f t="shared" si="2"/>
        <v>3.6300000044628096</v>
      </c>
      <c r="G51">
        <f>E51*Teil1b!$A$46</f>
        <v>201010.29506509268</v>
      </c>
      <c r="H51">
        <f>SQRT((E51*Teil1b!$B$46)^2+('Teil 2'!F51*Teil1b!$A$46)^2)</f>
        <v>14642.576548170517</v>
      </c>
    </row>
    <row r="52" spans="1:8" x14ac:dyDescent="0.25">
      <c r="A52">
        <v>120</v>
      </c>
      <c r="B52">
        <v>1.25</v>
      </c>
      <c r="C52">
        <v>119</v>
      </c>
      <c r="D52">
        <f t="shared" si="0"/>
        <v>3.57</v>
      </c>
      <c r="E52">
        <f t="shared" si="1"/>
        <v>118.994</v>
      </c>
      <c r="F52">
        <f t="shared" si="2"/>
        <v>3.5700000045378149</v>
      </c>
      <c r="G52">
        <f>E52*Teil1b!$A$46</f>
        <v>197687.64608968739</v>
      </c>
      <c r="H52">
        <f>SQRT((E52*Teil1b!$B$46)^2+('Teil 2'!F52*Teil1b!$A$46)^2)</f>
        <v>14400.540523545826</v>
      </c>
    </row>
    <row r="53" spans="1:8" x14ac:dyDescent="0.25">
      <c r="A53">
        <v>122.5</v>
      </c>
      <c r="B53">
        <v>1.25</v>
      </c>
      <c r="C53">
        <v>115</v>
      </c>
      <c r="D53">
        <f t="shared" si="0"/>
        <v>3.4499999999999997</v>
      </c>
      <c r="E53">
        <f t="shared" si="1"/>
        <v>114.994</v>
      </c>
      <c r="F53">
        <f t="shared" si="2"/>
        <v>3.4500000046956516</v>
      </c>
      <c r="G53">
        <f>E53*Teil1b!$A$46</f>
        <v>191042.34813887687</v>
      </c>
      <c r="H53">
        <f>SQRT((E53*Teil1b!$B$46)^2+('Teil 2'!F53*Teil1b!$A$46)^2)</f>
        <v>13916.468474306248</v>
      </c>
    </row>
    <row r="54" spans="1:8" x14ac:dyDescent="0.25">
      <c r="A54">
        <v>125</v>
      </c>
      <c r="B54">
        <v>1.25</v>
      </c>
      <c r="C54">
        <v>107</v>
      </c>
      <c r="D54">
        <f t="shared" si="0"/>
        <v>3.21</v>
      </c>
      <c r="E54">
        <f t="shared" si="1"/>
        <v>106.994</v>
      </c>
      <c r="F54">
        <f t="shared" si="2"/>
        <v>3.2100000050467288</v>
      </c>
      <c r="G54">
        <f>E54*Teil1b!$A$46</f>
        <v>177751.75223725577</v>
      </c>
      <c r="H54">
        <f>SQRT((E54*Teil1b!$B$46)^2+('Teil 2'!F54*Teil1b!$A$46)^2)</f>
        <v>12948.324375871431</v>
      </c>
    </row>
    <row r="55" spans="1:8" x14ac:dyDescent="0.25">
      <c r="A55">
        <v>127.5</v>
      </c>
      <c r="B55">
        <v>1.25</v>
      </c>
      <c r="C55">
        <v>100</v>
      </c>
      <c r="D55">
        <f t="shared" si="0"/>
        <v>3</v>
      </c>
      <c r="E55">
        <f t="shared" si="1"/>
        <v>99.994</v>
      </c>
      <c r="F55">
        <f t="shared" si="2"/>
        <v>3.0000000054</v>
      </c>
      <c r="G55">
        <f>E55*Teil1b!$A$46</f>
        <v>166122.48082333733</v>
      </c>
      <c r="H55">
        <f>SQRT((E55*Teil1b!$B$46)^2+('Teil 2'!F55*Teil1b!$A$46)^2)</f>
        <v>12101.198289798684</v>
      </c>
    </row>
    <row r="56" spans="1:8" x14ac:dyDescent="0.25">
      <c r="A56">
        <v>130</v>
      </c>
      <c r="B56">
        <v>1.25</v>
      </c>
      <c r="C56">
        <v>90</v>
      </c>
      <c r="D56">
        <f t="shared" si="0"/>
        <v>2.6999999999999997</v>
      </c>
      <c r="E56">
        <f t="shared" si="1"/>
        <v>89.994</v>
      </c>
      <c r="F56">
        <f t="shared" si="2"/>
        <v>2.7000000059999998</v>
      </c>
      <c r="G56">
        <f>E56*Teil1b!$A$46</f>
        <v>149509.23594631098</v>
      </c>
      <c r="H56">
        <f>SQRT((E56*Teil1b!$B$46)^2+('Teil 2'!F56*Teil1b!$A$46)^2)</f>
        <v>10891.018166957014</v>
      </c>
    </row>
    <row r="57" spans="1:8" x14ac:dyDescent="0.25">
      <c r="A57">
        <v>132.5</v>
      </c>
      <c r="B57">
        <v>1.25</v>
      </c>
      <c r="C57">
        <v>82</v>
      </c>
      <c r="D57">
        <f t="shared" si="0"/>
        <v>2.46</v>
      </c>
      <c r="E57">
        <f t="shared" si="1"/>
        <v>81.994</v>
      </c>
      <c r="F57">
        <f t="shared" si="2"/>
        <v>2.460000006585366</v>
      </c>
      <c r="G57">
        <f>E57*Teil1b!$A$46</f>
        <v>136218.64004468988</v>
      </c>
      <c r="H57">
        <f>SQRT((E57*Teil1b!$B$46)^2+('Teil 2'!F57*Teil1b!$A$46)^2)</f>
        <v>9922.8740688156558</v>
      </c>
    </row>
    <row r="58" spans="1:8" x14ac:dyDescent="0.25">
      <c r="A58">
        <v>135</v>
      </c>
      <c r="B58">
        <v>1.25</v>
      </c>
      <c r="C58">
        <v>71</v>
      </c>
      <c r="D58">
        <f t="shared" si="0"/>
        <v>2.13</v>
      </c>
      <c r="E58">
        <f t="shared" si="1"/>
        <v>70.994</v>
      </c>
      <c r="F58">
        <f t="shared" si="2"/>
        <v>2.1300000076056338</v>
      </c>
      <c r="G58">
        <f>E58*Teil1b!$A$46</f>
        <v>117944.0706799609</v>
      </c>
      <c r="H58">
        <f>SQRT((E58*Teil1b!$B$46)^2+('Teil 2'!F58*Teil1b!$A$46)^2)</f>
        <v>8591.675934141078</v>
      </c>
    </row>
    <row r="59" spans="1:8" x14ac:dyDescent="0.25">
      <c r="A59">
        <v>137.5</v>
      </c>
      <c r="B59">
        <v>1.25</v>
      </c>
      <c r="C59">
        <v>60</v>
      </c>
      <c r="D59">
        <f t="shared" si="0"/>
        <v>1.7999999999999998</v>
      </c>
      <c r="E59">
        <f t="shared" si="1"/>
        <v>59.994</v>
      </c>
      <c r="F59">
        <f t="shared" si="2"/>
        <v>1.8000000089999999</v>
      </c>
      <c r="G59">
        <f>E59*Teil1b!$A$46</f>
        <v>99669.501315231915</v>
      </c>
      <c r="H59">
        <f>SQRT((E59*Teil1b!$B$46)^2+('Teil 2'!F59*Teil1b!$A$46)^2)</f>
        <v>7260.4777999351018</v>
      </c>
    </row>
    <row r="60" spans="1:8" x14ac:dyDescent="0.25">
      <c r="A60">
        <v>140</v>
      </c>
      <c r="B60">
        <v>1.25</v>
      </c>
      <c r="C60">
        <v>49</v>
      </c>
      <c r="D60">
        <f t="shared" si="0"/>
        <v>1.47</v>
      </c>
      <c r="E60">
        <f t="shared" si="1"/>
        <v>48.994</v>
      </c>
      <c r="F60">
        <f t="shared" si="2"/>
        <v>1.4700000110204081</v>
      </c>
      <c r="G60">
        <f>E60*Teil1b!$A$46</f>
        <v>81394.931950502927</v>
      </c>
      <c r="H60">
        <f>SQRT((E60*Teil1b!$B$46)^2+('Teil 2'!F60*Teil1b!$A$46)^2)</f>
        <v>5929.2796665133455</v>
      </c>
    </row>
    <row r="61" spans="1:8" x14ac:dyDescent="0.25">
      <c r="A61">
        <v>142.5</v>
      </c>
      <c r="B61">
        <v>1.25</v>
      </c>
      <c r="C61">
        <v>38</v>
      </c>
      <c r="D61">
        <f t="shared" si="0"/>
        <v>1.1399999999999999</v>
      </c>
      <c r="E61">
        <f t="shared" si="1"/>
        <v>37.994</v>
      </c>
      <c r="F61">
        <f t="shared" si="2"/>
        <v>1.1400000142105262</v>
      </c>
      <c r="G61">
        <f>E61*Teil1b!$A$46</f>
        <v>63120.362585773932</v>
      </c>
      <c r="H61">
        <f>SQRT((E61*Teil1b!$B$46)^2+('Teil 2'!F61*Teil1b!$A$46)^2)</f>
        <v>4598.0815345569326</v>
      </c>
    </row>
    <row r="62" spans="1:8" x14ac:dyDescent="0.25">
      <c r="A62">
        <v>145</v>
      </c>
      <c r="B62">
        <v>1.25</v>
      </c>
      <c r="C62">
        <v>27.8</v>
      </c>
      <c r="D62">
        <f t="shared" si="0"/>
        <v>0.83399999999999996</v>
      </c>
      <c r="E62">
        <f t="shared" si="1"/>
        <v>27.794</v>
      </c>
      <c r="F62">
        <f t="shared" si="2"/>
        <v>0.83400001942446023</v>
      </c>
      <c r="G62">
        <f>E62*Teil1b!$A$46</f>
        <v>46174.852811207049</v>
      </c>
      <c r="H62">
        <f>SQRT((E62*Teil1b!$B$46)^2+('Teil 2'!F62*Teil1b!$A$46)^2)</f>
        <v>3363.6978150235827</v>
      </c>
    </row>
    <row r="63" spans="1:8" x14ac:dyDescent="0.25">
      <c r="A63">
        <v>147.5</v>
      </c>
      <c r="B63">
        <v>1.25</v>
      </c>
      <c r="C63">
        <v>21.2</v>
      </c>
      <c r="D63">
        <f t="shared" si="0"/>
        <v>0.63600000000000001</v>
      </c>
      <c r="E63">
        <f t="shared" si="1"/>
        <v>21.193999999999999</v>
      </c>
      <c r="F63">
        <f t="shared" si="2"/>
        <v>0.63600002547169765</v>
      </c>
      <c r="G63">
        <f>E63*Teil1b!$A$46</f>
        <v>35210.111192369652</v>
      </c>
      <c r="H63">
        <f>SQRT((E63*Teil1b!$B$46)^2+('Teil 2'!F63*Teil1b!$A$46)^2)</f>
        <v>2564.9789410284634</v>
      </c>
    </row>
    <row r="64" spans="1:8" x14ac:dyDescent="0.25">
      <c r="A64">
        <v>150</v>
      </c>
      <c r="B64">
        <v>1.25</v>
      </c>
      <c r="C64">
        <v>14.2</v>
      </c>
      <c r="D64">
        <f t="shared" si="0"/>
        <v>0.42599999999999999</v>
      </c>
      <c r="E64">
        <f t="shared" si="1"/>
        <v>14.193999999999999</v>
      </c>
      <c r="F64">
        <f t="shared" si="2"/>
        <v>0.42600003802816733</v>
      </c>
      <c r="G64">
        <f>E64*Teil1b!$A$46</f>
        <v>23580.839778451205</v>
      </c>
      <c r="H64">
        <f>SQRT((E64*Teil1b!$B$46)^2+('Teil 2'!F64*Teil1b!$A$46)^2)</f>
        <v>1717.8528702474987</v>
      </c>
    </row>
    <row r="65" spans="1:8" x14ac:dyDescent="0.25">
      <c r="A65">
        <v>152.5</v>
      </c>
      <c r="B65">
        <v>1.25</v>
      </c>
      <c r="C65">
        <v>7.92</v>
      </c>
      <c r="D65">
        <f t="shared" si="0"/>
        <v>0.23759999999999998</v>
      </c>
      <c r="E65">
        <f t="shared" si="1"/>
        <v>7.9139999999999997</v>
      </c>
      <c r="F65">
        <f t="shared" si="2"/>
        <v>0.2376000681818084</v>
      </c>
      <c r="G65">
        <f>E65*Teil1b!$A$46</f>
        <v>13147.721995678656</v>
      </c>
      <c r="H65">
        <f>SQRT((E65*Teil1b!$B$46)^2+('Teil 2'!F65*Teil1b!$A$46)^2)</f>
        <v>957.8597904307843</v>
      </c>
    </row>
    <row r="66" spans="1:8" x14ac:dyDescent="0.25">
      <c r="A66">
        <v>155</v>
      </c>
      <c r="B66">
        <v>1.25</v>
      </c>
      <c r="C66">
        <v>2.94</v>
      </c>
      <c r="D66">
        <f t="shared" si="0"/>
        <v>8.8200000000000001E-2</v>
      </c>
      <c r="E66">
        <f t="shared" si="1"/>
        <v>2.9340000000000002</v>
      </c>
      <c r="F66">
        <f t="shared" si="2"/>
        <v>8.8200183673278143E-2</v>
      </c>
      <c r="G66">
        <f>E66*Teil1b!$A$46</f>
        <v>4874.3260469195329</v>
      </c>
      <c r="H66">
        <f>SQRT((E66*Teil1b!$B$46)^2+('Teil 2'!F66*Teil1b!$A$46)^2)</f>
        <v>355.19023385338102</v>
      </c>
    </row>
    <row r="67" spans="1:8" x14ac:dyDescent="0.25">
      <c r="A67">
        <v>157.5</v>
      </c>
      <c r="B67">
        <v>1.25</v>
      </c>
      <c r="C67">
        <v>1.36</v>
      </c>
      <c r="D67">
        <f t="shared" si="0"/>
        <v>4.0800000000000003E-2</v>
      </c>
      <c r="E67">
        <f t="shared" si="1"/>
        <v>1.3540000000000001</v>
      </c>
      <c r="F67">
        <f t="shared" si="2"/>
        <v>4.0800397056891494E-2</v>
      </c>
      <c r="G67">
        <f>E67*Teil1b!$A$46</f>
        <v>2249.4333563493688</v>
      </c>
      <c r="H67">
        <f>SQRT((E67*Teil1b!$B$46)^2+('Teil 2'!F67*Teil1b!$A$46)^2)</f>
        <v>163.98204299485897</v>
      </c>
    </row>
    <row r="68" spans="1:8" x14ac:dyDescent="0.25">
      <c r="A68">
        <v>160</v>
      </c>
      <c r="B68">
        <v>1.25</v>
      </c>
      <c r="C68">
        <v>0.36</v>
      </c>
      <c r="D68">
        <f t="shared" si="0"/>
        <v>1.0799999999999999E-2</v>
      </c>
      <c r="E68">
        <f t="shared" si="1"/>
        <v>0.35399999999999998</v>
      </c>
      <c r="F68">
        <f t="shared" si="2"/>
        <v>1.0801499895847798E-2</v>
      </c>
      <c r="G68">
        <f>E68*Teil1b!$A$46</f>
        <v>588.10886864673296</v>
      </c>
      <c r="H68">
        <f>SQRT((E68*Teil1b!$B$46)^2+('Teil 2'!F68*Teil1b!$A$46)^2)</f>
        <v>42.965436391224657</v>
      </c>
    </row>
    <row r="69" spans="1:8" x14ac:dyDescent="0.25">
      <c r="A69">
        <v>162.5</v>
      </c>
      <c r="B69">
        <v>1.25</v>
      </c>
      <c r="C69">
        <v>1.44</v>
      </c>
      <c r="D69">
        <f t="shared" ref="D69:D83" si="3">0.03*C69</f>
        <v>4.3199999999999995E-2</v>
      </c>
      <c r="E69">
        <f t="shared" ref="E69:E83" si="4">C69-0.006</f>
        <v>1.4339999999999999</v>
      </c>
      <c r="F69">
        <f t="shared" ref="F69:F83" si="5">SQRT((D69)^2+(0.006*0.03)^2)</f>
        <v>4.3200374998372405E-2</v>
      </c>
      <c r="G69">
        <f>E69*Teil1b!$A$46</f>
        <v>2382.3393153655793</v>
      </c>
      <c r="H69">
        <f>SQRT((E69*Teil1b!$B$46)^2+('Teil 2'!F69*Teil1b!$A$46)^2)</f>
        <v>173.66345616063452</v>
      </c>
    </row>
    <row r="70" spans="1:8" x14ac:dyDescent="0.25">
      <c r="A70">
        <v>165</v>
      </c>
      <c r="B70">
        <v>1.25</v>
      </c>
      <c r="C70">
        <v>4.8899999999999997</v>
      </c>
      <c r="D70">
        <f t="shared" si="3"/>
        <v>0.1467</v>
      </c>
      <c r="E70">
        <f t="shared" si="4"/>
        <v>4.8839999999999995</v>
      </c>
      <c r="F70">
        <f t="shared" si="5"/>
        <v>0.14670011042940628</v>
      </c>
      <c r="G70">
        <f>E70*Teil1b!$A$46</f>
        <v>8113.9087979396709</v>
      </c>
      <c r="H70">
        <f>SQRT((E70*Teil1b!$B$46)^2+('Teil 2'!F70*Teil1b!$A$46)^2)</f>
        <v>591.17526597793392</v>
      </c>
    </row>
    <row r="71" spans="1:8" x14ac:dyDescent="0.25">
      <c r="A71">
        <v>167.5</v>
      </c>
      <c r="B71">
        <v>1.25</v>
      </c>
      <c r="C71">
        <v>8.49</v>
      </c>
      <c r="D71">
        <f t="shared" si="3"/>
        <v>0.25469999999999998</v>
      </c>
      <c r="E71">
        <f t="shared" si="4"/>
        <v>8.484</v>
      </c>
      <c r="F71">
        <f t="shared" si="5"/>
        <v>0.25470006360423231</v>
      </c>
      <c r="G71">
        <f>E71*Teil1b!$A$46</f>
        <v>14094.676953669159</v>
      </c>
      <c r="H71">
        <f>SQRT((E71*Teil1b!$B$46)^2+('Teil 2'!F71*Teil1b!$A$46)^2)</f>
        <v>1026.8400517359134</v>
      </c>
    </row>
    <row r="72" spans="1:8" x14ac:dyDescent="0.25">
      <c r="A72">
        <v>170</v>
      </c>
      <c r="B72">
        <v>1.25</v>
      </c>
      <c r="C72">
        <v>15.7</v>
      </c>
      <c r="D72">
        <f t="shared" si="3"/>
        <v>0.47099999999999997</v>
      </c>
      <c r="E72">
        <f t="shared" si="4"/>
        <v>15.693999999999999</v>
      </c>
      <c r="F72">
        <f t="shared" si="5"/>
        <v>0.47100003439490318</v>
      </c>
      <c r="G72">
        <f>E72*Teil1b!$A$46</f>
        <v>26072.826510005158</v>
      </c>
      <c r="H72">
        <f>SQRT((E72*Teil1b!$B$46)^2+('Teil 2'!F72*Teil1b!$A$46)^2)</f>
        <v>1899.3798842333315</v>
      </c>
    </row>
    <row r="73" spans="1:8" x14ac:dyDescent="0.25">
      <c r="A73">
        <v>172.5</v>
      </c>
      <c r="B73">
        <v>1.25</v>
      </c>
      <c r="C73">
        <v>22.7</v>
      </c>
      <c r="D73">
        <f t="shared" si="3"/>
        <v>0.68099999999999994</v>
      </c>
      <c r="E73">
        <f t="shared" si="4"/>
        <v>22.693999999999999</v>
      </c>
      <c r="F73">
        <f t="shared" si="5"/>
        <v>0.68100002378854585</v>
      </c>
      <c r="G73">
        <f>E73*Teil1b!$A$46</f>
        <v>37702.097923923604</v>
      </c>
      <c r="H73">
        <f>SQRT((E73*Teil1b!$B$46)^2+('Teil 2'!F73*Teil1b!$A$46)^2)</f>
        <v>2746.5059574585921</v>
      </c>
    </row>
    <row r="74" spans="1:8" x14ac:dyDescent="0.25">
      <c r="A74">
        <v>175</v>
      </c>
      <c r="B74">
        <v>1.25</v>
      </c>
      <c r="C74">
        <v>33.5</v>
      </c>
      <c r="D74">
        <f t="shared" si="3"/>
        <v>1.0049999999999999</v>
      </c>
      <c r="E74">
        <f t="shared" si="4"/>
        <v>33.494</v>
      </c>
      <c r="F74">
        <f t="shared" si="5"/>
        <v>1.0050000161194028</v>
      </c>
      <c r="G74">
        <f>E74*Teil1b!$A$46</f>
        <v>55644.402391112075</v>
      </c>
      <c r="H74">
        <f>SQRT((E74*Teil1b!$B$46)^2+('Teil 2'!F74*Teil1b!$A$46)^2)</f>
        <v>4053.500481331253</v>
      </c>
    </row>
    <row r="75" spans="1:8" x14ac:dyDescent="0.25">
      <c r="A75">
        <v>177.5</v>
      </c>
      <c r="B75">
        <v>1.25</v>
      </c>
      <c r="C75">
        <v>42</v>
      </c>
      <c r="D75">
        <f t="shared" si="3"/>
        <v>1.26</v>
      </c>
      <c r="E75">
        <f t="shared" si="4"/>
        <v>41.994</v>
      </c>
      <c r="F75">
        <f t="shared" si="5"/>
        <v>1.2600000128571429</v>
      </c>
      <c r="G75">
        <f>E75*Teil1b!$A$46</f>
        <v>69765.660536584473</v>
      </c>
      <c r="H75">
        <f>SQRT((E75*Teil1b!$B$46)^2+('Teil 2'!F75*Teil1b!$A$46)^2)</f>
        <v>5082.153582298869</v>
      </c>
    </row>
    <row r="76" spans="1:8" x14ac:dyDescent="0.25">
      <c r="A76">
        <v>180</v>
      </c>
      <c r="B76">
        <v>1.25</v>
      </c>
      <c r="C76">
        <v>53.6</v>
      </c>
      <c r="D76">
        <f t="shared" si="3"/>
        <v>1.6079999999999999</v>
      </c>
      <c r="E76">
        <f t="shared" si="4"/>
        <v>53.594000000000001</v>
      </c>
      <c r="F76">
        <f t="shared" si="5"/>
        <v>1.6080000100746268</v>
      </c>
      <c r="G76">
        <f>E76*Teil1b!$A$46</f>
        <v>89037.024593935043</v>
      </c>
      <c r="H76">
        <f>SQRT((E76*Teil1b!$B$46)^2+('Teil 2'!F76*Teil1b!$A$46)^2)</f>
        <v>6485.9625221815222</v>
      </c>
    </row>
    <row r="77" spans="1:8" x14ac:dyDescent="0.25">
      <c r="A77">
        <v>182.5</v>
      </c>
      <c r="B77">
        <v>1.25</v>
      </c>
      <c r="C77">
        <v>64.099999999999994</v>
      </c>
      <c r="D77">
        <f t="shared" si="3"/>
        <v>1.9229999999999998</v>
      </c>
      <c r="E77">
        <f t="shared" si="4"/>
        <v>64.093999999999994</v>
      </c>
      <c r="F77">
        <f t="shared" si="5"/>
        <v>1.9230000084243368</v>
      </c>
      <c r="G77">
        <f>E77*Teil1b!$A$46</f>
        <v>106480.9317148127</v>
      </c>
      <c r="H77">
        <f>SQRT((E77*Teil1b!$B$46)^2+('Teil 2'!F77*Teil1b!$A$46)^2)</f>
        <v>7756.6516498872506</v>
      </c>
    </row>
    <row r="78" spans="1:8" x14ac:dyDescent="0.25">
      <c r="A78">
        <v>185</v>
      </c>
      <c r="B78">
        <v>1.25</v>
      </c>
      <c r="C78">
        <v>75.8</v>
      </c>
      <c r="D78">
        <f t="shared" si="3"/>
        <v>2.274</v>
      </c>
      <c r="E78">
        <f t="shared" si="4"/>
        <v>75.793999999999997</v>
      </c>
      <c r="F78">
        <f t="shared" si="5"/>
        <v>2.2740000071240107</v>
      </c>
      <c r="G78">
        <f>E78*Teil1b!$A$46</f>
        <v>125918.42822093355</v>
      </c>
      <c r="H78">
        <f>SQRT((E78*Teil1b!$B$46)^2+('Teil 2'!F78*Teil1b!$A$46)^2)</f>
        <v>9172.5623928625519</v>
      </c>
    </row>
    <row r="79" spans="1:8" x14ac:dyDescent="0.25">
      <c r="A79">
        <v>187.5</v>
      </c>
      <c r="B79">
        <v>1.25</v>
      </c>
      <c r="C79">
        <v>84.5</v>
      </c>
      <c r="D79">
        <f t="shared" si="3"/>
        <v>2.5349999999999997</v>
      </c>
      <c r="E79">
        <f t="shared" si="4"/>
        <v>84.494</v>
      </c>
      <c r="F79">
        <f t="shared" si="5"/>
        <v>2.5350000063905322</v>
      </c>
      <c r="G79">
        <f>E79*Teil1b!$A$46</f>
        <v>140371.95126394648</v>
      </c>
      <c r="H79">
        <f>SQRT((E79*Teil1b!$B$46)^2+('Teil 2'!F79*Teil1b!$A$46)^2)</f>
        <v>10225.419099469917</v>
      </c>
    </row>
    <row r="80" spans="1:8" x14ac:dyDescent="0.25">
      <c r="A80">
        <v>190</v>
      </c>
      <c r="B80">
        <v>1.25</v>
      </c>
      <c r="C80">
        <v>94.7</v>
      </c>
      <c r="D80">
        <f t="shared" si="3"/>
        <v>2.8410000000000002</v>
      </c>
      <c r="E80">
        <f t="shared" si="4"/>
        <v>94.694000000000003</v>
      </c>
      <c r="F80">
        <f t="shared" si="5"/>
        <v>2.8410000057022176</v>
      </c>
      <c r="G80">
        <f>E80*Teil1b!$A$46</f>
        <v>157317.46103851337</v>
      </c>
      <c r="H80">
        <f>SQRT((E80*Teil1b!$B$46)^2+('Teil 2'!F80*Teil1b!$A$46)^2)</f>
        <v>11459.80282467283</v>
      </c>
    </row>
    <row r="81" spans="1:8" x14ac:dyDescent="0.25">
      <c r="A81">
        <v>192.5</v>
      </c>
      <c r="B81">
        <v>1.25</v>
      </c>
      <c r="C81">
        <v>102</v>
      </c>
      <c r="D81">
        <f t="shared" si="3"/>
        <v>3.06</v>
      </c>
      <c r="E81">
        <f t="shared" si="4"/>
        <v>101.994</v>
      </c>
      <c r="F81">
        <f t="shared" si="5"/>
        <v>3.0600000052941176</v>
      </c>
      <c r="G81">
        <f>E81*Teil1b!$A$46</f>
        <v>169445.12979874259</v>
      </c>
      <c r="H81">
        <f>SQRT((E81*Teil1b!$B$46)^2+('Teil 2'!F81*Teil1b!$A$46)^2)</f>
        <v>12343.234314384699</v>
      </c>
    </row>
    <row r="82" spans="1:8" x14ac:dyDescent="0.25">
      <c r="A82">
        <v>195</v>
      </c>
      <c r="B82">
        <v>1.25</v>
      </c>
      <c r="C82">
        <v>111</v>
      </c>
      <c r="D82">
        <f t="shared" si="3"/>
        <v>3.33</v>
      </c>
      <c r="E82">
        <f t="shared" si="4"/>
        <v>110.994</v>
      </c>
      <c r="F82">
        <f t="shared" si="5"/>
        <v>3.330000004864865</v>
      </c>
      <c r="G82">
        <f>E82*Teil1b!$A$46</f>
        <v>184397.05018806632</v>
      </c>
      <c r="H82">
        <f>SQRT((E82*Teil1b!$B$46)^2+('Teil 2'!F82*Teil1b!$A$46)^2)</f>
        <v>13432.396425080917</v>
      </c>
    </row>
    <row r="83" spans="1:8" x14ac:dyDescent="0.25">
      <c r="A83">
        <v>197.5</v>
      </c>
      <c r="B83">
        <v>1.25</v>
      </c>
      <c r="C83">
        <v>118</v>
      </c>
      <c r="D83">
        <f t="shared" si="3"/>
        <v>3.54</v>
      </c>
      <c r="E83">
        <f t="shared" si="4"/>
        <v>117.994</v>
      </c>
      <c r="F83">
        <f t="shared" si="5"/>
        <v>3.5400000045762714</v>
      </c>
      <c r="G83">
        <f>E83*Teil1b!$A$46</f>
        <v>196026.32160198476</v>
      </c>
      <c r="H83">
        <f>SQRT((E83*Teil1b!$B$46)^2+('Teil 2'!F83*Teil1b!$A$46)^2)</f>
        <v>14279.522511234674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9"/>
  <sheetViews>
    <sheetView workbookViewId="0">
      <selection activeCell="K20" sqref="K20"/>
    </sheetView>
  </sheetViews>
  <sheetFormatPr baseColWidth="10" defaultRowHeight="15" x14ac:dyDescent="0.25"/>
  <sheetData>
    <row r="3" spans="1:12" x14ac:dyDescent="0.25">
      <c r="A3" t="s">
        <v>8</v>
      </c>
      <c r="B3" t="s">
        <v>9</v>
      </c>
      <c r="C3" t="s">
        <v>34</v>
      </c>
      <c r="D3" t="s">
        <v>10</v>
      </c>
      <c r="I3" t="s">
        <v>16</v>
      </c>
      <c r="J3" t="s">
        <v>17</v>
      </c>
      <c r="K3" t="s">
        <v>19</v>
      </c>
      <c r="L3" t="s">
        <v>18</v>
      </c>
    </row>
    <row r="4" spans="1:12" x14ac:dyDescent="0.25">
      <c r="A4">
        <v>27</v>
      </c>
      <c r="B4">
        <v>0.05</v>
      </c>
      <c r="C4">
        <v>0.185</v>
      </c>
      <c r="D4">
        <f>0.03*C4</f>
        <v>5.5499999999999994E-3</v>
      </c>
      <c r="L4" t="s">
        <v>20</v>
      </c>
    </row>
    <row r="5" spans="1:12" x14ac:dyDescent="0.25">
      <c r="A5">
        <v>27.2</v>
      </c>
      <c r="B5">
        <v>0.05</v>
      </c>
      <c r="C5">
        <v>0.189</v>
      </c>
      <c r="D5">
        <f t="shared" ref="D5:D68" si="0">0.03*C5</f>
        <v>5.6699999999999997E-3</v>
      </c>
      <c r="I5" t="s">
        <v>21</v>
      </c>
      <c r="J5" t="s">
        <v>23</v>
      </c>
      <c r="K5" t="s">
        <v>22</v>
      </c>
      <c r="L5" t="s">
        <v>24</v>
      </c>
    </row>
    <row r="6" spans="1:12" x14ac:dyDescent="0.25">
      <c r="A6">
        <v>27.4</v>
      </c>
      <c r="B6">
        <v>0.05</v>
      </c>
      <c r="C6">
        <v>0.192</v>
      </c>
      <c r="D6">
        <f t="shared" si="0"/>
        <v>5.7599999999999995E-3</v>
      </c>
      <c r="I6" t="s">
        <v>37</v>
      </c>
      <c r="J6" t="s">
        <v>38</v>
      </c>
    </row>
    <row r="7" spans="1:12" x14ac:dyDescent="0.25">
      <c r="A7">
        <v>27.6</v>
      </c>
      <c r="B7">
        <v>0.05</v>
      </c>
      <c r="C7">
        <v>0.19</v>
      </c>
      <c r="D7">
        <f t="shared" si="0"/>
        <v>5.7000000000000002E-3</v>
      </c>
    </row>
    <row r="8" spans="1:12" x14ac:dyDescent="0.25">
      <c r="A8">
        <v>27.8</v>
      </c>
      <c r="B8">
        <v>0.05</v>
      </c>
      <c r="C8">
        <v>0.186</v>
      </c>
      <c r="D8">
        <f t="shared" si="0"/>
        <v>5.5799999999999999E-3</v>
      </c>
    </row>
    <row r="9" spans="1:12" x14ac:dyDescent="0.25">
      <c r="A9">
        <v>28</v>
      </c>
      <c r="B9">
        <v>0.05</v>
      </c>
      <c r="C9">
        <v>0.183</v>
      </c>
      <c r="D9">
        <f t="shared" si="0"/>
        <v>5.4900000000000001E-3</v>
      </c>
    </row>
    <row r="10" spans="1:12" x14ac:dyDescent="0.25">
      <c r="A10">
        <v>28.2</v>
      </c>
      <c r="B10">
        <v>0.05</v>
      </c>
      <c r="C10">
        <v>0.186</v>
      </c>
      <c r="D10">
        <f t="shared" si="0"/>
        <v>5.5799999999999999E-3</v>
      </c>
    </row>
    <row r="11" spans="1:12" x14ac:dyDescent="0.25">
      <c r="A11">
        <v>28.4</v>
      </c>
      <c r="B11">
        <v>0.05</v>
      </c>
      <c r="C11">
        <v>0.192</v>
      </c>
      <c r="D11">
        <f t="shared" si="0"/>
        <v>5.7599999999999995E-3</v>
      </c>
    </row>
    <row r="12" spans="1:12" x14ac:dyDescent="0.25">
      <c r="A12">
        <v>28.6</v>
      </c>
      <c r="B12">
        <v>0.05</v>
      </c>
      <c r="C12">
        <v>0.19800000000000001</v>
      </c>
      <c r="D12">
        <f t="shared" si="0"/>
        <v>5.94E-3</v>
      </c>
    </row>
    <row r="13" spans="1:12" x14ac:dyDescent="0.25">
      <c r="A13">
        <v>28.8</v>
      </c>
      <c r="B13">
        <v>0.05</v>
      </c>
      <c r="C13">
        <v>0.2</v>
      </c>
      <c r="D13">
        <f t="shared" si="0"/>
        <v>6.0000000000000001E-3</v>
      </c>
    </row>
    <row r="14" spans="1:12" x14ac:dyDescent="0.25">
      <c r="A14">
        <v>29</v>
      </c>
      <c r="B14">
        <v>0.05</v>
      </c>
      <c r="C14">
        <v>0.192</v>
      </c>
      <c r="D14">
        <f t="shared" si="0"/>
        <v>5.7599999999999995E-3</v>
      </c>
    </row>
    <row r="15" spans="1:12" x14ac:dyDescent="0.25">
      <c r="A15">
        <v>29.2</v>
      </c>
      <c r="B15">
        <v>0.05</v>
      </c>
      <c r="C15">
        <v>0.188</v>
      </c>
      <c r="D15">
        <f t="shared" si="0"/>
        <v>5.64E-3</v>
      </c>
    </row>
    <row r="16" spans="1:12" x14ac:dyDescent="0.25">
      <c r="A16">
        <v>29.4</v>
      </c>
      <c r="B16">
        <v>0.05</v>
      </c>
      <c r="C16">
        <v>0.185</v>
      </c>
      <c r="D16">
        <f t="shared" si="0"/>
        <v>5.5499999999999994E-3</v>
      </c>
    </row>
    <row r="17" spans="1:4" x14ac:dyDescent="0.25">
      <c r="A17">
        <v>29.6</v>
      </c>
      <c r="B17">
        <v>0.05</v>
      </c>
      <c r="C17">
        <v>0.19500000000000001</v>
      </c>
      <c r="D17">
        <f t="shared" si="0"/>
        <v>5.8500000000000002E-3</v>
      </c>
    </row>
    <row r="18" spans="1:4" x14ac:dyDescent="0.25">
      <c r="A18">
        <v>29.8</v>
      </c>
      <c r="B18">
        <v>0.05</v>
      </c>
      <c r="C18">
        <v>0.20399999999999999</v>
      </c>
      <c r="D18">
        <f t="shared" si="0"/>
        <v>6.1199999999999996E-3</v>
      </c>
    </row>
    <row r="19" spans="1:4" x14ac:dyDescent="0.25">
      <c r="A19">
        <v>30</v>
      </c>
      <c r="B19">
        <v>0.05</v>
      </c>
      <c r="C19">
        <v>0.215</v>
      </c>
      <c r="D19">
        <f t="shared" si="0"/>
        <v>6.45E-3</v>
      </c>
    </row>
    <row r="20" spans="1:4" x14ac:dyDescent="0.25">
      <c r="A20">
        <v>30.2</v>
      </c>
      <c r="B20">
        <v>0.05</v>
      </c>
      <c r="C20">
        <v>0.21299999999999999</v>
      </c>
      <c r="D20">
        <f t="shared" si="0"/>
        <v>6.3899999999999998E-3</v>
      </c>
    </row>
    <row r="21" spans="1:4" x14ac:dyDescent="0.25">
      <c r="A21">
        <v>30.4</v>
      </c>
      <c r="B21">
        <v>0.05</v>
      </c>
      <c r="C21">
        <v>0.20200000000000001</v>
      </c>
      <c r="D21">
        <f t="shared" si="0"/>
        <v>6.0600000000000003E-3</v>
      </c>
    </row>
    <row r="22" spans="1:4" x14ac:dyDescent="0.25">
      <c r="A22">
        <v>30.6</v>
      </c>
      <c r="B22">
        <v>0.05</v>
      </c>
      <c r="C22">
        <v>0.19500000000000001</v>
      </c>
      <c r="D22">
        <f t="shared" si="0"/>
        <v>5.8500000000000002E-3</v>
      </c>
    </row>
    <row r="23" spans="1:4" x14ac:dyDescent="0.25">
      <c r="A23">
        <v>30.8</v>
      </c>
      <c r="B23">
        <v>0.05</v>
      </c>
      <c r="C23">
        <v>0.20300000000000001</v>
      </c>
      <c r="D23">
        <f t="shared" si="0"/>
        <v>6.0899999999999999E-3</v>
      </c>
    </row>
    <row r="24" spans="1:4" x14ac:dyDescent="0.25">
      <c r="A24">
        <v>31</v>
      </c>
      <c r="B24">
        <v>0.05</v>
      </c>
      <c r="C24">
        <v>0.223</v>
      </c>
      <c r="D24">
        <f t="shared" si="0"/>
        <v>6.6899999999999998E-3</v>
      </c>
    </row>
    <row r="25" spans="1:4" x14ac:dyDescent="0.25">
      <c r="A25">
        <v>31.2</v>
      </c>
      <c r="B25">
        <v>0.05</v>
      </c>
      <c r="C25">
        <v>0.245</v>
      </c>
      <c r="D25">
        <f t="shared" si="0"/>
        <v>7.3499999999999998E-3</v>
      </c>
    </row>
    <row r="26" spans="1:4" x14ac:dyDescent="0.25">
      <c r="A26">
        <v>31.4</v>
      </c>
      <c r="B26">
        <v>0.05</v>
      </c>
      <c r="C26">
        <v>0.25600000000000001</v>
      </c>
      <c r="D26">
        <f t="shared" si="0"/>
        <v>7.6800000000000002E-3</v>
      </c>
    </row>
    <row r="27" spans="1:4" x14ac:dyDescent="0.25">
      <c r="A27">
        <v>31.6</v>
      </c>
      <c r="B27">
        <v>0.05</v>
      </c>
      <c r="C27">
        <v>0.253</v>
      </c>
      <c r="D27">
        <f t="shared" si="0"/>
        <v>7.5899999999999995E-3</v>
      </c>
    </row>
    <row r="28" spans="1:4" x14ac:dyDescent="0.25">
      <c r="A28">
        <v>31.8</v>
      </c>
      <c r="B28">
        <v>0.05</v>
      </c>
      <c r="C28">
        <v>0.24</v>
      </c>
      <c r="D28">
        <f t="shared" si="0"/>
        <v>7.1999999999999998E-3</v>
      </c>
    </row>
    <row r="29" spans="1:4" x14ac:dyDescent="0.25">
      <c r="A29">
        <v>32</v>
      </c>
      <c r="B29">
        <v>0.05</v>
      </c>
      <c r="C29">
        <v>0.23300000000000001</v>
      </c>
      <c r="D29">
        <f t="shared" si="0"/>
        <v>6.9900000000000006E-3</v>
      </c>
    </row>
    <row r="30" spans="1:4" x14ac:dyDescent="0.25">
      <c r="A30">
        <v>32.200000000000003</v>
      </c>
      <c r="B30">
        <v>0.05</v>
      </c>
      <c r="C30">
        <v>0.247</v>
      </c>
      <c r="D30">
        <f t="shared" si="0"/>
        <v>7.4099999999999999E-3</v>
      </c>
    </row>
    <row r="31" spans="1:4" x14ac:dyDescent="0.25">
      <c r="A31">
        <v>32.4</v>
      </c>
      <c r="B31">
        <v>0.05</v>
      </c>
      <c r="C31">
        <v>0.27600000000000002</v>
      </c>
      <c r="D31">
        <f t="shared" si="0"/>
        <v>8.2800000000000009E-3</v>
      </c>
    </row>
    <row r="32" spans="1:4" x14ac:dyDescent="0.25">
      <c r="A32">
        <v>32.6</v>
      </c>
      <c r="B32">
        <v>0.05</v>
      </c>
      <c r="C32">
        <v>0.29399999999999998</v>
      </c>
      <c r="D32">
        <f t="shared" si="0"/>
        <v>8.8199999999999997E-3</v>
      </c>
    </row>
    <row r="33" spans="1:4" x14ac:dyDescent="0.25">
      <c r="A33">
        <v>32.799999999999997</v>
      </c>
      <c r="B33">
        <v>0.05</v>
      </c>
      <c r="C33">
        <v>0.308</v>
      </c>
      <c r="D33">
        <f t="shared" si="0"/>
        <v>9.2399999999999999E-3</v>
      </c>
    </row>
    <row r="34" spans="1:4" x14ac:dyDescent="0.25">
      <c r="A34">
        <v>33</v>
      </c>
      <c r="B34">
        <v>0.05</v>
      </c>
      <c r="C34">
        <v>0.316</v>
      </c>
      <c r="D34">
        <f t="shared" si="0"/>
        <v>9.4800000000000006E-3</v>
      </c>
    </row>
    <row r="35" spans="1:4" x14ac:dyDescent="0.25">
      <c r="A35">
        <v>33.200000000000003</v>
      </c>
      <c r="B35">
        <v>0.05</v>
      </c>
      <c r="C35">
        <v>0.35</v>
      </c>
      <c r="D35">
        <f t="shared" si="0"/>
        <v>1.0499999999999999E-2</v>
      </c>
    </row>
    <row r="36" spans="1:4" x14ac:dyDescent="0.25">
      <c r="A36">
        <v>33.4</v>
      </c>
      <c r="B36">
        <v>0.05</v>
      </c>
      <c r="C36">
        <v>0.438</v>
      </c>
      <c r="D36">
        <f t="shared" si="0"/>
        <v>1.3139999999999999E-2</v>
      </c>
    </row>
    <row r="37" spans="1:4" x14ac:dyDescent="0.25">
      <c r="A37">
        <v>33.6</v>
      </c>
      <c r="B37">
        <v>0.05</v>
      </c>
      <c r="C37">
        <v>0.53600000000000003</v>
      </c>
      <c r="D37">
        <f t="shared" si="0"/>
        <v>1.6080000000000001E-2</v>
      </c>
    </row>
    <row r="38" spans="1:4" x14ac:dyDescent="0.25">
      <c r="A38">
        <v>33.799999999999997</v>
      </c>
      <c r="B38">
        <v>0.05</v>
      </c>
      <c r="C38">
        <v>0.67700000000000005</v>
      </c>
      <c r="D38">
        <f t="shared" si="0"/>
        <v>2.0310000000000002E-2</v>
      </c>
    </row>
    <row r="39" spans="1:4" x14ac:dyDescent="0.25">
      <c r="A39">
        <v>34</v>
      </c>
      <c r="B39">
        <v>0.05</v>
      </c>
      <c r="C39">
        <v>0.88</v>
      </c>
      <c r="D39">
        <f t="shared" si="0"/>
        <v>2.64E-2</v>
      </c>
    </row>
    <row r="40" spans="1:4" x14ac:dyDescent="0.25">
      <c r="A40">
        <v>34.200000000000003</v>
      </c>
      <c r="B40">
        <v>0.05</v>
      </c>
      <c r="C40">
        <v>1.46</v>
      </c>
      <c r="D40">
        <f t="shared" si="0"/>
        <v>4.3799999999999999E-2</v>
      </c>
    </row>
    <row r="41" spans="1:4" x14ac:dyDescent="0.25">
      <c r="A41">
        <v>34.4</v>
      </c>
      <c r="B41">
        <v>0.05</v>
      </c>
      <c r="C41">
        <v>2.37</v>
      </c>
      <c r="D41">
        <f t="shared" si="0"/>
        <v>7.1099999999999997E-2</v>
      </c>
    </row>
    <row r="42" spans="1:4" x14ac:dyDescent="0.25">
      <c r="A42">
        <v>34.6</v>
      </c>
      <c r="B42">
        <v>0.05</v>
      </c>
      <c r="C42">
        <v>4.3</v>
      </c>
      <c r="D42">
        <f t="shared" si="0"/>
        <v>0.129</v>
      </c>
    </row>
    <row r="43" spans="1:4" x14ac:dyDescent="0.25">
      <c r="A43">
        <v>34.799999999999997</v>
      </c>
      <c r="B43">
        <v>0.05</v>
      </c>
      <c r="C43">
        <v>8.56</v>
      </c>
      <c r="D43">
        <f t="shared" si="0"/>
        <v>0.25680000000000003</v>
      </c>
    </row>
    <row r="44" spans="1:4" x14ac:dyDescent="0.25">
      <c r="A44">
        <v>35</v>
      </c>
      <c r="B44">
        <v>0.05</v>
      </c>
      <c r="C44">
        <v>15.3</v>
      </c>
      <c r="D44">
        <f t="shared" si="0"/>
        <v>0.45900000000000002</v>
      </c>
    </row>
    <row r="45" spans="1:4" x14ac:dyDescent="0.25">
      <c r="A45">
        <v>35.200000000000003</v>
      </c>
      <c r="B45">
        <v>0.05</v>
      </c>
      <c r="C45">
        <v>19.100000000000001</v>
      </c>
      <c r="D45">
        <f t="shared" si="0"/>
        <v>0.57300000000000006</v>
      </c>
    </row>
    <row r="46" spans="1:4" x14ac:dyDescent="0.25">
      <c r="A46">
        <v>35.4</v>
      </c>
      <c r="B46">
        <v>0.05</v>
      </c>
      <c r="C46">
        <v>26</v>
      </c>
      <c r="D46">
        <f t="shared" si="0"/>
        <v>0.78</v>
      </c>
    </row>
    <row r="47" spans="1:4" x14ac:dyDescent="0.25">
      <c r="A47">
        <v>35.6</v>
      </c>
      <c r="B47">
        <v>0.05</v>
      </c>
      <c r="C47">
        <v>31.5</v>
      </c>
      <c r="D47">
        <f t="shared" si="0"/>
        <v>0.94499999999999995</v>
      </c>
    </row>
    <row r="48" spans="1:4" x14ac:dyDescent="0.25">
      <c r="A48">
        <v>35.799999999999997</v>
      </c>
      <c r="B48">
        <v>0.05</v>
      </c>
      <c r="C48">
        <v>33.6</v>
      </c>
      <c r="D48">
        <f t="shared" si="0"/>
        <v>1.008</v>
      </c>
    </row>
    <row r="49" spans="1:4" x14ac:dyDescent="0.25">
      <c r="A49">
        <v>36</v>
      </c>
      <c r="B49">
        <v>0.05</v>
      </c>
      <c r="C49">
        <v>32.4</v>
      </c>
      <c r="D49">
        <f t="shared" si="0"/>
        <v>0.97199999999999998</v>
      </c>
    </row>
    <row r="50" spans="1:4" x14ac:dyDescent="0.25">
      <c r="A50">
        <v>36.200000000000003</v>
      </c>
      <c r="B50">
        <v>0.05</v>
      </c>
      <c r="C50">
        <v>28.6</v>
      </c>
      <c r="D50">
        <f t="shared" si="0"/>
        <v>0.85799999999999998</v>
      </c>
    </row>
    <row r="51" spans="1:4" x14ac:dyDescent="0.25">
      <c r="A51">
        <v>36.4</v>
      </c>
      <c r="B51">
        <v>0.05</v>
      </c>
      <c r="C51">
        <v>21.4</v>
      </c>
      <c r="D51">
        <f t="shared" si="0"/>
        <v>0.6419999999999999</v>
      </c>
    </row>
    <row r="52" spans="1:4" x14ac:dyDescent="0.25">
      <c r="A52">
        <v>36.6</v>
      </c>
      <c r="B52">
        <v>0.05</v>
      </c>
      <c r="C52">
        <v>14.2</v>
      </c>
      <c r="D52">
        <f t="shared" si="0"/>
        <v>0.42599999999999999</v>
      </c>
    </row>
    <row r="53" spans="1:4" x14ac:dyDescent="0.25">
      <c r="A53">
        <v>36.799999999999997</v>
      </c>
      <c r="B53">
        <v>0.05</v>
      </c>
      <c r="C53">
        <v>8.3000000000000007</v>
      </c>
      <c r="D53">
        <f t="shared" si="0"/>
        <v>0.249</v>
      </c>
    </row>
    <row r="54" spans="1:4" x14ac:dyDescent="0.25">
      <c r="A54">
        <v>37</v>
      </c>
      <c r="B54">
        <v>0.05</v>
      </c>
      <c r="C54">
        <v>3.96</v>
      </c>
      <c r="D54">
        <f t="shared" si="0"/>
        <v>0.11879999999999999</v>
      </c>
    </row>
    <row r="55" spans="1:4" x14ac:dyDescent="0.25">
      <c r="A55">
        <v>37.200000000000003</v>
      </c>
      <c r="B55">
        <v>0.05</v>
      </c>
      <c r="C55">
        <v>1.34</v>
      </c>
      <c r="D55">
        <f t="shared" si="0"/>
        <v>4.02E-2</v>
      </c>
    </row>
    <row r="56" spans="1:4" x14ac:dyDescent="0.25">
      <c r="A56">
        <v>37.4</v>
      </c>
      <c r="B56">
        <v>0.05</v>
      </c>
      <c r="C56">
        <v>0.84899999999999998</v>
      </c>
      <c r="D56">
        <f t="shared" si="0"/>
        <v>2.547E-2</v>
      </c>
    </row>
    <row r="57" spans="1:4" x14ac:dyDescent="0.25">
      <c r="A57">
        <v>37.6</v>
      </c>
      <c r="B57">
        <v>0.05</v>
      </c>
      <c r="C57">
        <v>0.90700000000000003</v>
      </c>
      <c r="D57">
        <f t="shared" si="0"/>
        <v>2.7210000000000002E-2</v>
      </c>
    </row>
    <row r="58" spans="1:4" x14ac:dyDescent="0.25">
      <c r="A58">
        <v>37.799999999999997</v>
      </c>
      <c r="B58">
        <v>0.05</v>
      </c>
      <c r="C58">
        <v>1</v>
      </c>
      <c r="D58">
        <f t="shared" si="0"/>
        <v>0.03</v>
      </c>
    </row>
    <row r="59" spans="1:4" x14ac:dyDescent="0.25">
      <c r="A59">
        <v>38</v>
      </c>
      <c r="B59">
        <v>0.05</v>
      </c>
      <c r="C59">
        <v>0.94</v>
      </c>
      <c r="D59">
        <f t="shared" si="0"/>
        <v>2.8199999999999996E-2</v>
      </c>
    </row>
    <row r="60" spans="1:4" x14ac:dyDescent="0.25">
      <c r="A60">
        <v>38.200000000000003</v>
      </c>
      <c r="B60">
        <v>0.05</v>
      </c>
      <c r="C60">
        <v>0.76800000000000002</v>
      </c>
      <c r="D60">
        <f t="shared" si="0"/>
        <v>2.3039999999999998E-2</v>
      </c>
    </row>
    <row r="61" spans="1:4" x14ac:dyDescent="0.25">
      <c r="A61">
        <v>38.4</v>
      </c>
      <c r="B61">
        <v>0.05</v>
      </c>
      <c r="C61">
        <v>0.44</v>
      </c>
      <c r="D61">
        <f t="shared" si="0"/>
        <v>1.32E-2</v>
      </c>
    </row>
    <row r="62" spans="1:4" x14ac:dyDescent="0.25">
      <c r="A62">
        <v>38.6</v>
      </c>
      <c r="B62">
        <v>0.05</v>
      </c>
      <c r="C62">
        <v>0.37</v>
      </c>
      <c r="D62">
        <f t="shared" si="0"/>
        <v>1.1099999999999999E-2</v>
      </c>
    </row>
    <row r="63" spans="1:4" x14ac:dyDescent="0.25">
      <c r="A63">
        <v>38.799999999999997</v>
      </c>
      <c r="B63">
        <v>0.05</v>
      </c>
      <c r="C63">
        <v>0.32800000000000001</v>
      </c>
      <c r="D63">
        <f t="shared" si="0"/>
        <v>9.8399999999999998E-3</v>
      </c>
    </row>
    <row r="64" spans="1:4" x14ac:dyDescent="0.25">
      <c r="A64">
        <v>39</v>
      </c>
      <c r="B64">
        <v>0.05</v>
      </c>
      <c r="C64">
        <v>0.38300000000000001</v>
      </c>
      <c r="D64">
        <f t="shared" si="0"/>
        <v>1.149E-2</v>
      </c>
    </row>
    <row r="65" spans="1:4" x14ac:dyDescent="0.25">
      <c r="A65">
        <v>39.200000000000003</v>
      </c>
      <c r="B65">
        <v>0.05</v>
      </c>
      <c r="C65">
        <v>0.41299999999999998</v>
      </c>
      <c r="D65">
        <f t="shared" si="0"/>
        <v>1.2389999999999998E-2</v>
      </c>
    </row>
    <row r="66" spans="1:4" x14ac:dyDescent="0.25">
      <c r="A66">
        <v>39.4</v>
      </c>
      <c r="B66">
        <v>0.05</v>
      </c>
      <c r="C66">
        <v>0.38600000000000001</v>
      </c>
      <c r="D66">
        <f t="shared" si="0"/>
        <v>1.158E-2</v>
      </c>
    </row>
    <row r="67" spans="1:4" x14ac:dyDescent="0.25">
      <c r="A67">
        <v>39.6</v>
      </c>
      <c r="B67">
        <v>0.05</v>
      </c>
      <c r="C67">
        <v>0.30199999999999999</v>
      </c>
      <c r="D67">
        <f t="shared" si="0"/>
        <v>9.0599999999999986E-3</v>
      </c>
    </row>
    <row r="68" spans="1:4" x14ac:dyDescent="0.25">
      <c r="A68">
        <v>39.799999999999997</v>
      </c>
      <c r="B68">
        <v>0.05</v>
      </c>
      <c r="C68">
        <v>0.48</v>
      </c>
      <c r="D68">
        <f t="shared" si="0"/>
        <v>1.44E-2</v>
      </c>
    </row>
    <row r="69" spans="1:4" x14ac:dyDescent="0.25">
      <c r="A69">
        <v>40</v>
      </c>
      <c r="B69">
        <v>0.05</v>
      </c>
      <c r="C69">
        <v>0.23499999999999999</v>
      </c>
      <c r="D69">
        <f t="shared" ref="D69" si="1">0.03*C69</f>
        <v>7.049999999999999E-3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L19" sqref="L19"/>
    </sheetView>
  </sheetViews>
  <sheetFormatPr baseColWidth="10" defaultRowHeight="15" x14ac:dyDescent="0.25"/>
  <sheetData>
    <row r="1" spans="1:4" x14ac:dyDescent="0.25">
      <c r="A1" t="s">
        <v>25</v>
      </c>
      <c r="B1" t="s">
        <v>29</v>
      </c>
    </row>
    <row r="3" spans="1:4" x14ac:dyDescent="0.25">
      <c r="A3" t="s">
        <v>36</v>
      </c>
      <c r="B3" t="s">
        <v>26</v>
      </c>
      <c r="C3" t="s">
        <v>35</v>
      </c>
      <c r="D3" t="s">
        <v>28</v>
      </c>
    </row>
    <row r="4" spans="1:4" x14ac:dyDescent="0.25">
      <c r="A4">
        <v>0</v>
      </c>
      <c r="B4">
        <v>1.25</v>
      </c>
      <c r="C4">
        <v>6.22</v>
      </c>
      <c r="D4">
        <f>0.03*C4</f>
        <v>0.18659999999999999</v>
      </c>
    </row>
    <row r="5" spans="1:4" x14ac:dyDescent="0.25">
      <c r="A5">
        <v>2.5</v>
      </c>
      <c r="B5">
        <v>1.25</v>
      </c>
      <c r="C5">
        <v>8.9700000000000006</v>
      </c>
      <c r="D5">
        <f t="shared" ref="D5:D68" si="0">0.03*C5</f>
        <v>0.26910000000000001</v>
      </c>
    </row>
    <row r="6" spans="1:4" x14ac:dyDescent="0.25">
      <c r="A6">
        <v>5</v>
      </c>
      <c r="B6">
        <v>1.25</v>
      </c>
      <c r="C6">
        <v>12</v>
      </c>
      <c r="D6">
        <f t="shared" si="0"/>
        <v>0.36</v>
      </c>
    </row>
    <row r="7" spans="1:4" x14ac:dyDescent="0.25">
      <c r="A7">
        <v>7.5</v>
      </c>
      <c r="B7">
        <v>1.25</v>
      </c>
      <c r="C7">
        <v>14.7</v>
      </c>
      <c r="D7">
        <f t="shared" si="0"/>
        <v>0.44099999999999995</v>
      </c>
    </row>
    <row r="8" spans="1:4" x14ac:dyDescent="0.25">
      <c r="A8">
        <v>10</v>
      </c>
      <c r="B8">
        <v>1.25</v>
      </c>
      <c r="C8">
        <v>19.2</v>
      </c>
      <c r="D8">
        <f t="shared" si="0"/>
        <v>0.57599999999999996</v>
      </c>
    </row>
    <row r="9" spans="1:4" x14ac:dyDescent="0.25">
      <c r="A9">
        <v>12.5</v>
      </c>
      <c r="B9">
        <v>1.25</v>
      </c>
      <c r="C9">
        <v>23</v>
      </c>
      <c r="D9">
        <f t="shared" si="0"/>
        <v>0.69</v>
      </c>
    </row>
    <row r="10" spans="1:4" x14ac:dyDescent="0.25">
      <c r="A10">
        <v>15</v>
      </c>
      <c r="B10">
        <v>1.25</v>
      </c>
      <c r="C10">
        <v>25.9</v>
      </c>
      <c r="D10">
        <f t="shared" si="0"/>
        <v>0.77699999999999991</v>
      </c>
    </row>
    <row r="11" spans="1:4" x14ac:dyDescent="0.25">
      <c r="A11">
        <v>17.5</v>
      </c>
      <c r="B11">
        <v>1.25</v>
      </c>
      <c r="C11">
        <v>28.1</v>
      </c>
      <c r="D11">
        <f t="shared" si="0"/>
        <v>0.84299999999999997</v>
      </c>
    </row>
    <row r="12" spans="1:4" x14ac:dyDescent="0.25">
      <c r="A12">
        <v>20</v>
      </c>
      <c r="B12">
        <v>1.25</v>
      </c>
      <c r="C12">
        <v>30.5</v>
      </c>
      <c r="D12">
        <f t="shared" si="0"/>
        <v>0.91499999999999992</v>
      </c>
    </row>
    <row r="13" spans="1:4" x14ac:dyDescent="0.25">
      <c r="A13">
        <v>22.5</v>
      </c>
      <c r="B13">
        <v>1.25</v>
      </c>
      <c r="C13">
        <v>31.7</v>
      </c>
      <c r="D13">
        <f t="shared" si="0"/>
        <v>0.95099999999999996</v>
      </c>
    </row>
    <row r="14" spans="1:4" x14ac:dyDescent="0.25">
      <c r="A14">
        <v>25</v>
      </c>
      <c r="B14">
        <v>1.25</v>
      </c>
      <c r="C14">
        <v>32.1</v>
      </c>
      <c r="D14">
        <f t="shared" si="0"/>
        <v>0.96299999999999997</v>
      </c>
    </row>
    <row r="15" spans="1:4" x14ac:dyDescent="0.25">
      <c r="A15">
        <v>27.5</v>
      </c>
      <c r="B15">
        <v>1.25</v>
      </c>
      <c r="C15">
        <v>31.8</v>
      </c>
      <c r="D15">
        <f t="shared" si="0"/>
        <v>0.95399999999999996</v>
      </c>
    </row>
    <row r="16" spans="1:4" x14ac:dyDescent="0.25">
      <c r="A16">
        <v>30</v>
      </c>
      <c r="B16">
        <v>1.25</v>
      </c>
      <c r="C16">
        <v>29.8</v>
      </c>
      <c r="D16">
        <f t="shared" si="0"/>
        <v>0.89400000000000002</v>
      </c>
    </row>
    <row r="17" spans="1:4" x14ac:dyDescent="0.25">
      <c r="A17">
        <v>32.5</v>
      </c>
      <c r="B17">
        <v>1.25</v>
      </c>
      <c r="C17">
        <v>27.3</v>
      </c>
      <c r="D17">
        <f t="shared" si="0"/>
        <v>0.81899999999999995</v>
      </c>
    </row>
    <row r="18" spans="1:4" x14ac:dyDescent="0.25">
      <c r="A18">
        <v>35</v>
      </c>
      <c r="B18">
        <v>1.25</v>
      </c>
      <c r="C18">
        <v>23.9</v>
      </c>
      <c r="D18">
        <f t="shared" si="0"/>
        <v>0.71699999999999997</v>
      </c>
    </row>
    <row r="19" spans="1:4" x14ac:dyDescent="0.25">
      <c r="A19">
        <v>37.5</v>
      </c>
      <c r="B19">
        <v>1.25</v>
      </c>
      <c r="C19">
        <v>20.8</v>
      </c>
      <c r="D19">
        <f t="shared" si="0"/>
        <v>0.624</v>
      </c>
    </row>
    <row r="20" spans="1:4" x14ac:dyDescent="0.25">
      <c r="A20">
        <v>40</v>
      </c>
      <c r="B20">
        <v>1.25</v>
      </c>
      <c r="C20">
        <v>16.7</v>
      </c>
      <c r="D20">
        <f t="shared" si="0"/>
        <v>0.501</v>
      </c>
    </row>
    <row r="21" spans="1:4" x14ac:dyDescent="0.25">
      <c r="A21">
        <v>42.5</v>
      </c>
      <c r="B21">
        <v>1.25</v>
      </c>
      <c r="C21">
        <v>13.5</v>
      </c>
      <c r="D21">
        <f t="shared" si="0"/>
        <v>0.40499999999999997</v>
      </c>
    </row>
    <row r="22" spans="1:4" x14ac:dyDescent="0.25">
      <c r="A22">
        <v>45</v>
      </c>
      <c r="B22">
        <v>1.25</v>
      </c>
      <c r="C22">
        <v>10.3</v>
      </c>
      <c r="D22">
        <f t="shared" si="0"/>
        <v>0.309</v>
      </c>
    </row>
    <row r="23" spans="1:4" x14ac:dyDescent="0.25">
      <c r="A23">
        <v>47.5</v>
      </c>
      <c r="B23">
        <v>1.25</v>
      </c>
      <c r="C23">
        <v>7.6</v>
      </c>
      <c r="D23">
        <f t="shared" si="0"/>
        <v>0.22799999999999998</v>
      </c>
    </row>
    <row r="24" spans="1:4" x14ac:dyDescent="0.25">
      <c r="A24">
        <v>50</v>
      </c>
      <c r="B24">
        <v>1.25</v>
      </c>
      <c r="C24">
        <v>5.0199999999999996</v>
      </c>
      <c r="D24">
        <f t="shared" si="0"/>
        <v>0.15059999999999998</v>
      </c>
    </row>
    <row r="25" spans="1:4" x14ac:dyDescent="0.25">
      <c r="A25">
        <v>52.5</v>
      </c>
      <c r="B25">
        <v>1.25</v>
      </c>
      <c r="C25">
        <v>3.55</v>
      </c>
      <c r="D25">
        <f t="shared" si="0"/>
        <v>0.1065</v>
      </c>
    </row>
    <row r="26" spans="1:4" x14ac:dyDescent="0.25">
      <c r="A26">
        <v>55</v>
      </c>
      <c r="B26">
        <v>1.25</v>
      </c>
      <c r="C26">
        <v>1.66</v>
      </c>
      <c r="D26">
        <f t="shared" si="0"/>
        <v>4.9799999999999997E-2</v>
      </c>
    </row>
    <row r="27" spans="1:4" x14ac:dyDescent="0.25">
      <c r="A27">
        <v>57.5</v>
      </c>
      <c r="B27">
        <v>1.25</v>
      </c>
      <c r="C27">
        <v>0.86599999999999999</v>
      </c>
      <c r="D27">
        <f t="shared" si="0"/>
        <v>2.598E-2</v>
      </c>
    </row>
    <row r="28" spans="1:4" x14ac:dyDescent="0.25">
      <c r="A28">
        <v>60</v>
      </c>
      <c r="B28">
        <v>1.25</v>
      </c>
      <c r="C28">
        <v>0.51800000000000002</v>
      </c>
      <c r="D28">
        <f t="shared" si="0"/>
        <v>1.554E-2</v>
      </c>
    </row>
    <row r="29" spans="1:4" x14ac:dyDescent="0.25">
      <c r="A29">
        <v>62.5</v>
      </c>
      <c r="B29">
        <v>1.25</v>
      </c>
      <c r="C29">
        <v>0.32200000000000001</v>
      </c>
      <c r="D29">
        <f t="shared" si="0"/>
        <v>9.6600000000000002E-3</v>
      </c>
    </row>
    <row r="30" spans="1:4" x14ac:dyDescent="0.25">
      <c r="A30">
        <v>65</v>
      </c>
      <c r="B30">
        <v>1.25</v>
      </c>
      <c r="C30">
        <v>0.182</v>
      </c>
      <c r="D30">
        <f t="shared" si="0"/>
        <v>5.4599999999999996E-3</v>
      </c>
    </row>
    <row r="31" spans="1:4" x14ac:dyDescent="0.25">
      <c r="A31">
        <v>67.5</v>
      </c>
      <c r="B31">
        <v>1.25</v>
      </c>
      <c r="C31">
        <v>0.158</v>
      </c>
      <c r="D31">
        <f t="shared" si="0"/>
        <v>4.7400000000000003E-3</v>
      </c>
    </row>
    <row r="32" spans="1:4" x14ac:dyDescent="0.25">
      <c r="A32">
        <v>70</v>
      </c>
      <c r="B32">
        <v>1.25</v>
      </c>
      <c r="C32">
        <v>0.16700000000000001</v>
      </c>
      <c r="D32">
        <f t="shared" si="0"/>
        <v>5.0099999999999997E-3</v>
      </c>
    </row>
    <row r="33" spans="1:4" x14ac:dyDescent="0.25">
      <c r="A33">
        <v>72.5</v>
      </c>
      <c r="B33">
        <v>1.25</v>
      </c>
      <c r="C33">
        <v>0.17499999999999999</v>
      </c>
      <c r="D33">
        <f t="shared" si="0"/>
        <v>5.2499999999999995E-3</v>
      </c>
    </row>
    <row r="34" spans="1:4" x14ac:dyDescent="0.25">
      <c r="A34">
        <v>75</v>
      </c>
      <c r="B34">
        <v>1.25</v>
      </c>
      <c r="C34">
        <v>0.21199999999999999</v>
      </c>
      <c r="D34">
        <f t="shared" si="0"/>
        <v>6.3599999999999993E-3</v>
      </c>
    </row>
    <row r="35" spans="1:4" x14ac:dyDescent="0.25">
      <c r="A35">
        <v>77.5</v>
      </c>
      <c r="B35">
        <v>1.25</v>
      </c>
      <c r="C35">
        <v>0.375</v>
      </c>
      <c r="D35">
        <f t="shared" si="0"/>
        <v>1.125E-2</v>
      </c>
    </row>
    <row r="36" spans="1:4" x14ac:dyDescent="0.25">
      <c r="A36">
        <v>80</v>
      </c>
      <c r="B36">
        <v>1.25</v>
      </c>
      <c r="C36">
        <v>0.66</v>
      </c>
      <c r="D36">
        <f t="shared" si="0"/>
        <v>1.9800000000000002E-2</v>
      </c>
    </row>
    <row r="37" spans="1:4" x14ac:dyDescent="0.25">
      <c r="A37">
        <v>82.5</v>
      </c>
      <c r="B37">
        <v>1.25</v>
      </c>
      <c r="C37">
        <v>1.62</v>
      </c>
      <c r="D37">
        <f t="shared" si="0"/>
        <v>4.8600000000000004E-2</v>
      </c>
    </row>
    <row r="38" spans="1:4" x14ac:dyDescent="0.25">
      <c r="A38">
        <v>85</v>
      </c>
      <c r="B38">
        <v>1.25</v>
      </c>
      <c r="C38">
        <v>2.82</v>
      </c>
      <c r="D38">
        <f t="shared" si="0"/>
        <v>8.4599999999999995E-2</v>
      </c>
    </row>
    <row r="39" spans="1:4" x14ac:dyDescent="0.25">
      <c r="A39">
        <v>87.5</v>
      </c>
      <c r="B39">
        <v>1.25</v>
      </c>
      <c r="C39">
        <v>4.5599999999999996</v>
      </c>
      <c r="D39">
        <f t="shared" si="0"/>
        <v>0.13679999999999998</v>
      </c>
    </row>
    <row r="40" spans="1:4" x14ac:dyDescent="0.25">
      <c r="A40">
        <v>90</v>
      </c>
      <c r="B40">
        <v>1.25</v>
      </c>
      <c r="C40">
        <v>6.64</v>
      </c>
      <c r="D40">
        <f t="shared" si="0"/>
        <v>0.19919999999999999</v>
      </c>
    </row>
    <row r="41" spans="1:4" x14ac:dyDescent="0.25">
      <c r="A41">
        <v>92.5</v>
      </c>
      <c r="B41">
        <v>1.25</v>
      </c>
      <c r="C41">
        <v>9.66</v>
      </c>
      <c r="D41">
        <f t="shared" si="0"/>
        <v>0.2898</v>
      </c>
    </row>
    <row r="42" spans="1:4" x14ac:dyDescent="0.25">
      <c r="A42">
        <v>95</v>
      </c>
      <c r="B42">
        <v>1.25</v>
      </c>
      <c r="C42">
        <v>12.7</v>
      </c>
      <c r="D42">
        <f t="shared" si="0"/>
        <v>0.38099999999999995</v>
      </c>
    </row>
    <row r="43" spans="1:4" x14ac:dyDescent="0.25">
      <c r="A43">
        <v>97.5</v>
      </c>
      <c r="B43">
        <v>1.25</v>
      </c>
      <c r="C43">
        <v>15.8</v>
      </c>
      <c r="D43">
        <f t="shared" si="0"/>
        <v>0.47399999999999998</v>
      </c>
    </row>
    <row r="44" spans="1:4" x14ac:dyDescent="0.25">
      <c r="A44">
        <v>100</v>
      </c>
      <c r="B44">
        <v>1.25</v>
      </c>
      <c r="C44">
        <v>19.2</v>
      </c>
      <c r="D44">
        <f t="shared" si="0"/>
        <v>0.57599999999999996</v>
      </c>
    </row>
    <row r="45" spans="1:4" x14ac:dyDescent="0.25">
      <c r="A45">
        <v>102.5</v>
      </c>
      <c r="B45">
        <v>1.25</v>
      </c>
      <c r="C45">
        <v>22.3</v>
      </c>
      <c r="D45">
        <f t="shared" si="0"/>
        <v>0.66900000000000004</v>
      </c>
    </row>
    <row r="46" spans="1:4" x14ac:dyDescent="0.25">
      <c r="A46">
        <v>105</v>
      </c>
      <c r="B46">
        <v>1.25</v>
      </c>
      <c r="C46">
        <v>26.5</v>
      </c>
      <c r="D46">
        <f t="shared" si="0"/>
        <v>0.79499999999999993</v>
      </c>
    </row>
    <row r="47" spans="1:4" x14ac:dyDescent="0.25">
      <c r="A47">
        <v>107.5</v>
      </c>
      <c r="B47">
        <v>1.25</v>
      </c>
      <c r="C47">
        <v>29.5</v>
      </c>
      <c r="D47">
        <f t="shared" si="0"/>
        <v>0.88500000000000001</v>
      </c>
    </row>
    <row r="48" spans="1:4" x14ac:dyDescent="0.25">
      <c r="A48">
        <v>110</v>
      </c>
      <c r="B48">
        <v>1.25</v>
      </c>
      <c r="C48">
        <v>30.8</v>
      </c>
      <c r="D48">
        <f t="shared" si="0"/>
        <v>0.92399999999999993</v>
      </c>
    </row>
    <row r="49" spans="1:4" x14ac:dyDescent="0.25">
      <c r="A49">
        <v>112.5</v>
      </c>
      <c r="B49">
        <v>1.25</v>
      </c>
      <c r="C49">
        <v>31.5</v>
      </c>
      <c r="D49">
        <f t="shared" si="0"/>
        <v>0.94499999999999995</v>
      </c>
    </row>
    <row r="50" spans="1:4" x14ac:dyDescent="0.25">
      <c r="A50">
        <v>115</v>
      </c>
      <c r="B50">
        <v>1.25</v>
      </c>
      <c r="C50">
        <v>31.8</v>
      </c>
      <c r="D50">
        <f t="shared" si="0"/>
        <v>0.95399999999999996</v>
      </c>
    </row>
    <row r="51" spans="1:4" x14ac:dyDescent="0.25">
      <c r="A51">
        <v>117.5</v>
      </c>
      <c r="B51">
        <v>1.25</v>
      </c>
      <c r="C51">
        <v>30.9</v>
      </c>
      <c r="D51">
        <f t="shared" si="0"/>
        <v>0.92699999999999994</v>
      </c>
    </row>
    <row r="52" spans="1:4" x14ac:dyDescent="0.25">
      <c r="A52">
        <v>120</v>
      </c>
      <c r="B52">
        <v>1.25</v>
      </c>
      <c r="C52">
        <v>29.9</v>
      </c>
      <c r="D52">
        <f t="shared" si="0"/>
        <v>0.89699999999999991</v>
      </c>
    </row>
    <row r="53" spans="1:4" x14ac:dyDescent="0.25">
      <c r="A53">
        <v>122.5</v>
      </c>
      <c r="B53">
        <v>1.25</v>
      </c>
      <c r="C53">
        <v>25.6</v>
      </c>
      <c r="D53">
        <f t="shared" si="0"/>
        <v>0.76800000000000002</v>
      </c>
    </row>
    <row r="54" spans="1:4" x14ac:dyDescent="0.25">
      <c r="A54">
        <v>125</v>
      </c>
      <c r="B54">
        <v>1.25</v>
      </c>
      <c r="C54">
        <v>24.1</v>
      </c>
      <c r="D54">
        <f t="shared" si="0"/>
        <v>0.72299999999999998</v>
      </c>
    </row>
    <row r="55" spans="1:4" x14ac:dyDescent="0.25">
      <c r="A55">
        <v>127.5</v>
      </c>
      <c r="B55">
        <v>1.25</v>
      </c>
      <c r="C55">
        <v>20.2</v>
      </c>
      <c r="D55">
        <f t="shared" si="0"/>
        <v>0.60599999999999998</v>
      </c>
    </row>
    <row r="56" spans="1:4" x14ac:dyDescent="0.25">
      <c r="A56">
        <v>130</v>
      </c>
      <c r="B56">
        <v>1.25</v>
      </c>
      <c r="C56">
        <v>17.3</v>
      </c>
      <c r="D56">
        <f t="shared" si="0"/>
        <v>0.51900000000000002</v>
      </c>
    </row>
    <row r="57" spans="1:4" x14ac:dyDescent="0.25">
      <c r="A57">
        <v>132.5</v>
      </c>
      <c r="B57">
        <v>1.25</v>
      </c>
      <c r="C57">
        <v>14.1</v>
      </c>
      <c r="D57">
        <f t="shared" si="0"/>
        <v>0.42299999999999999</v>
      </c>
    </row>
    <row r="58" spans="1:4" x14ac:dyDescent="0.25">
      <c r="A58">
        <v>135</v>
      </c>
      <c r="B58">
        <v>1.25</v>
      </c>
      <c r="C58">
        <v>10.9</v>
      </c>
      <c r="D58">
        <f t="shared" si="0"/>
        <v>0.32700000000000001</v>
      </c>
    </row>
    <row r="59" spans="1:4" x14ac:dyDescent="0.25">
      <c r="A59">
        <v>137.5</v>
      </c>
      <c r="B59">
        <v>1.25</v>
      </c>
      <c r="C59">
        <v>7.59</v>
      </c>
      <c r="D59">
        <f t="shared" si="0"/>
        <v>0.22769999999999999</v>
      </c>
    </row>
    <row r="60" spans="1:4" x14ac:dyDescent="0.25">
      <c r="A60">
        <v>140</v>
      </c>
      <c r="B60">
        <v>1.25</v>
      </c>
      <c r="C60">
        <v>4.7699999999999996</v>
      </c>
      <c r="D60">
        <f t="shared" si="0"/>
        <v>0.14309999999999998</v>
      </c>
    </row>
    <row r="61" spans="1:4" x14ac:dyDescent="0.25">
      <c r="A61">
        <v>142.5</v>
      </c>
      <c r="B61">
        <v>1.25</v>
      </c>
      <c r="C61">
        <v>3.19</v>
      </c>
      <c r="D61">
        <f t="shared" si="0"/>
        <v>9.5699999999999993E-2</v>
      </c>
    </row>
    <row r="62" spans="1:4" x14ac:dyDescent="0.25">
      <c r="A62">
        <v>145</v>
      </c>
      <c r="B62">
        <v>1.25</v>
      </c>
      <c r="C62">
        <v>1.8</v>
      </c>
      <c r="D62">
        <f t="shared" si="0"/>
        <v>5.3999999999999999E-2</v>
      </c>
    </row>
    <row r="63" spans="1:4" x14ac:dyDescent="0.25">
      <c r="A63">
        <v>147.5</v>
      </c>
      <c r="B63">
        <v>1.25</v>
      </c>
      <c r="C63">
        <v>1.18</v>
      </c>
      <c r="D63">
        <f t="shared" si="0"/>
        <v>3.5399999999999994E-2</v>
      </c>
    </row>
    <row r="64" spans="1:4" x14ac:dyDescent="0.25">
      <c r="A64">
        <v>150</v>
      </c>
      <c r="B64">
        <v>1.25</v>
      </c>
      <c r="C64">
        <v>0.52900000000000003</v>
      </c>
      <c r="D64">
        <f t="shared" si="0"/>
        <v>1.5869999999999999E-2</v>
      </c>
    </row>
    <row r="65" spans="1:4" x14ac:dyDescent="0.25">
      <c r="A65">
        <v>152.5</v>
      </c>
      <c r="B65">
        <v>1.25</v>
      </c>
      <c r="C65">
        <v>0.27800000000000002</v>
      </c>
      <c r="D65">
        <f t="shared" si="0"/>
        <v>8.3400000000000002E-3</v>
      </c>
    </row>
    <row r="66" spans="1:4" x14ac:dyDescent="0.25">
      <c r="A66">
        <v>155</v>
      </c>
      <c r="B66">
        <v>1.25</v>
      </c>
      <c r="C66">
        <v>0.16700000000000001</v>
      </c>
      <c r="D66">
        <f t="shared" si="0"/>
        <v>5.0099999999999997E-3</v>
      </c>
    </row>
    <row r="67" spans="1:4" x14ac:dyDescent="0.25">
      <c r="A67">
        <v>157.5</v>
      </c>
      <c r="B67">
        <v>1.25</v>
      </c>
      <c r="C67">
        <v>0.14299999999999999</v>
      </c>
      <c r="D67">
        <f t="shared" si="0"/>
        <v>4.2899999999999995E-3</v>
      </c>
    </row>
    <row r="68" spans="1:4" x14ac:dyDescent="0.25">
      <c r="A68">
        <v>160</v>
      </c>
      <c r="B68">
        <v>1.25</v>
      </c>
      <c r="C68">
        <v>0.155</v>
      </c>
      <c r="D68">
        <f t="shared" si="0"/>
        <v>4.6499999999999996E-3</v>
      </c>
    </row>
    <row r="69" spans="1:4" x14ac:dyDescent="0.25">
      <c r="A69">
        <v>162.5</v>
      </c>
      <c r="B69">
        <v>1.25</v>
      </c>
      <c r="C69">
        <v>0.151</v>
      </c>
      <c r="D69">
        <f t="shared" ref="D69:D83" si="1">0.03*C69</f>
        <v>4.5299999999999993E-3</v>
      </c>
    </row>
    <row r="70" spans="1:4" x14ac:dyDescent="0.25">
      <c r="A70">
        <v>165</v>
      </c>
      <c r="B70">
        <v>1.25</v>
      </c>
      <c r="C70">
        <v>0.22</v>
      </c>
      <c r="D70">
        <f t="shared" si="1"/>
        <v>6.6E-3</v>
      </c>
    </row>
    <row r="71" spans="1:4" x14ac:dyDescent="0.25">
      <c r="A71">
        <v>167.5</v>
      </c>
      <c r="B71">
        <v>1.25</v>
      </c>
      <c r="C71">
        <v>0.432</v>
      </c>
      <c r="D71">
        <f t="shared" si="1"/>
        <v>1.2959999999999999E-2</v>
      </c>
    </row>
    <row r="72" spans="1:4" x14ac:dyDescent="0.25">
      <c r="A72">
        <v>170</v>
      </c>
      <c r="B72">
        <v>1.25</v>
      </c>
      <c r="C72">
        <v>0.71399999999999997</v>
      </c>
      <c r="D72">
        <f t="shared" si="1"/>
        <v>2.1419999999999998E-2</v>
      </c>
    </row>
    <row r="73" spans="1:4" x14ac:dyDescent="0.25">
      <c r="A73">
        <v>172.5</v>
      </c>
      <c r="B73">
        <v>1.25</v>
      </c>
      <c r="C73">
        <v>1.72</v>
      </c>
      <c r="D73">
        <f t="shared" si="1"/>
        <v>5.16E-2</v>
      </c>
    </row>
    <row r="74" spans="1:4" x14ac:dyDescent="0.25">
      <c r="A74">
        <v>175</v>
      </c>
      <c r="B74">
        <v>1.25</v>
      </c>
      <c r="C74">
        <v>2.52</v>
      </c>
      <c r="D74">
        <f t="shared" si="1"/>
        <v>7.5600000000000001E-2</v>
      </c>
    </row>
    <row r="75" spans="1:4" x14ac:dyDescent="0.25">
      <c r="A75">
        <v>177.5</v>
      </c>
      <c r="B75">
        <v>1.25</v>
      </c>
      <c r="C75">
        <v>4.5199999999999996</v>
      </c>
      <c r="D75">
        <f t="shared" si="1"/>
        <v>0.13559999999999997</v>
      </c>
    </row>
    <row r="76" spans="1:4" x14ac:dyDescent="0.25">
      <c r="A76">
        <v>180</v>
      </c>
      <c r="B76">
        <v>1.25</v>
      </c>
      <c r="C76">
        <v>7.04</v>
      </c>
      <c r="D76">
        <f t="shared" si="1"/>
        <v>0.2112</v>
      </c>
    </row>
    <row r="77" spans="1:4" x14ac:dyDescent="0.25">
      <c r="A77">
        <v>182.5</v>
      </c>
      <c r="B77">
        <v>1.25</v>
      </c>
      <c r="C77">
        <v>9.56</v>
      </c>
      <c r="D77">
        <f t="shared" si="1"/>
        <v>0.2868</v>
      </c>
    </row>
    <row r="78" spans="1:4" x14ac:dyDescent="0.25">
      <c r="A78">
        <v>185</v>
      </c>
      <c r="B78">
        <v>1.25</v>
      </c>
      <c r="C78">
        <v>12.7</v>
      </c>
      <c r="D78">
        <f t="shared" si="1"/>
        <v>0.38099999999999995</v>
      </c>
    </row>
    <row r="79" spans="1:4" x14ac:dyDescent="0.25">
      <c r="A79">
        <v>187.5</v>
      </c>
      <c r="B79">
        <v>1.25</v>
      </c>
      <c r="C79">
        <v>16.5</v>
      </c>
      <c r="D79">
        <f t="shared" si="1"/>
        <v>0.495</v>
      </c>
    </row>
    <row r="80" spans="1:4" x14ac:dyDescent="0.25">
      <c r="A80">
        <v>190</v>
      </c>
      <c r="B80">
        <v>1.25</v>
      </c>
      <c r="C80">
        <v>20.3</v>
      </c>
      <c r="D80">
        <f t="shared" si="1"/>
        <v>0.60899999999999999</v>
      </c>
    </row>
    <row r="81" spans="1:4" x14ac:dyDescent="0.25">
      <c r="A81">
        <v>192.5</v>
      </c>
      <c r="B81">
        <v>1.25</v>
      </c>
      <c r="C81">
        <v>23.7</v>
      </c>
      <c r="D81">
        <f t="shared" si="1"/>
        <v>0.71099999999999997</v>
      </c>
    </row>
    <row r="82" spans="1:4" x14ac:dyDescent="0.25">
      <c r="A82">
        <v>195</v>
      </c>
      <c r="B82">
        <v>1.25</v>
      </c>
      <c r="C82">
        <v>27.6</v>
      </c>
      <c r="D82">
        <f t="shared" si="1"/>
        <v>0.82799999999999996</v>
      </c>
    </row>
    <row r="83" spans="1:4" x14ac:dyDescent="0.25">
      <c r="A83">
        <v>197.5</v>
      </c>
      <c r="B83">
        <v>1.25</v>
      </c>
      <c r="C83">
        <v>29.8</v>
      </c>
      <c r="D83">
        <f t="shared" si="1"/>
        <v>0.89400000000000002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24" workbookViewId="0">
      <selection activeCell="H36" sqref="H36"/>
    </sheetView>
  </sheetViews>
  <sheetFormatPr baseColWidth="10" defaultRowHeight="15" x14ac:dyDescent="0.25"/>
  <sheetData>
    <row r="1" spans="1:4" x14ac:dyDescent="0.25">
      <c r="A1" t="s">
        <v>31</v>
      </c>
      <c r="B1" t="s">
        <v>30</v>
      </c>
    </row>
    <row r="3" spans="1:4" x14ac:dyDescent="0.25">
      <c r="A3" t="s">
        <v>6</v>
      </c>
      <c r="B3" t="s">
        <v>32</v>
      </c>
      <c r="C3" t="s">
        <v>27</v>
      </c>
      <c r="D3" t="s">
        <v>33</v>
      </c>
    </row>
    <row r="4" spans="1:4" x14ac:dyDescent="0.25">
      <c r="A4">
        <v>0</v>
      </c>
      <c r="B4">
        <v>1.25</v>
      </c>
      <c r="C4">
        <v>6.6</v>
      </c>
      <c r="D4">
        <f>0.03*C4</f>
        <v>0.19799999999999998</v>
      </c>
    </row>
    <row r="5" spans="1:4" x14ac:dyDescent="0.25">
      <c r="A5">
        <v>2.5</v>
      </c>
      <c r="B5">
        <v>1.25</v>
      </c>
      <c r="C5">
        <v>9.11</v>
      </c>
      <c r="D5">
        <f t="shared" ref="D5:D68" si="0">0.03*C5</f>
        <v>0.27329999999999999</v>
      </c>
    </row>
    <row r="6" spans="1:4" x14ac:dyDescent="0.25">
      <c r="A6">
        <v>5</v>
      </c>
      <c r="B6">
        <v>1.25</v>
      </c>
      <c r="C6">
        <v>12.6</v>
      </c>
      <c r="D6">
        <f t="shared" si="0"/>
        <v>0.378</v>
      </c>
    </row>
    <row r="7" spans="1:4" x14ac:dyDescent="0.25">
      <c r="A7">
        <v>7.5</v>
      </c>
      <c r="B7">
        <v>1.25</v>
      </c>
      <c r="C7">
        <v>14.7</v>
      </c>
      <c r="D7">
        <f t="shared" si="0"/>
        <v>0.44099999999999995</v>
      </c>
    </row>
    <row r="8" spans="1:4" x14ac:dyDescent="0.25">
      <c r="A8">
        <v>10</v>
      </c>
      <c r="B8">
        <v>1.25</v>
      </c>
      <c r="C8">
        <v>19.600000000000001</v>
      </c>
      <c r="D8">
        <f t="shared" si="0"/>
        <v>0.58799999999999997</v>
      </c>
    </row>
    <row r="9" spans="1:4" x14ac:dyDescent="0.25">
      <c r="A9">
        <v>12.5</v>
      </c>
      <c r="B9">
        <v>1.25</v>
      </c>
      <c r="C9">
        <v>22.4</v>
      </c>
      <c r="D9">
        <f t="shared" si="0"/>
        <v>0.67199999999999993</v>
      </c>
    </row>
    <row r="10" spans="1:4" x14ac:dyDescent="0.25">
      <c r="A10">
        <v>15</v>
      </c>
      <c r="B10">
        <v>1.25</v>
      </c>
      <c r="C10">
        <v>25.3</v>
      </c>
      <c r="D10">
        <f t="shared" si="0"/>
        <v>0.75900000000000001</v>
      </c>
    </row>
    <row r="11" spans="1:4" x14ac:dyDescent="0.25">
      <c r="A11">
        <v>17.5</v>
      </c>
      <c r="B11">
        <v>1.25</v>
      </c>
      <c r="C11">
        <v>27.7</v>
      </c>
      <c r="D11">
        <f t="shared" si="0"/>
        <v>0.83099999999999996</v>
      </c>
    </row>
    <row r="12" spans="1:4" x14ac:dyDescent="0.25">
      <c r="A12">
        <v>20</v>
      </c>
      <c r="B12">
        <v>1.25</v>
      </c>
      <c r="C12">
        <v>29.6</v>
      </c>
      <c r="D12">
        <f t="shared" si="0"/>
        <v>0.88800000000000001</v>
      </c>
    </row>
    <row r="13" spans="1:4" x14ac:dyDescent="0.25">
      <c r="A13">
        <v>22.5</v>
      </c>
      <c r="B13">
        <v>1.25</v>
      </c>
      <c r="C13">
        <v>30.2</v>
      </c>
      <c r="D13">
        <f t="shared" si="0"/>
        <v>0.90599999999999992</v>
      </c>
    </row>
    <row r="14" spans="1:4" x14ac:dyDescent="0.25">
      <c r="A14">
        <v>25</v>
      </c>
      <c r="B14">
        <v>1.25</v>
      </c>
      <c r="C14">
        <v>30.2</v>
      </c>
      <c r="D14">
        <f t="shared" si="0"/>
        <v>0.90599999999999992</v>
      </c>
    </row>
    <row r="15" spans="1:4" x14ac:dyDescent="0.25">
      <c r="A15">
        <v>27.5</v>
      </c>
      <c r="B15">
        <v>1.25</v>
      </c>
      <c r="C15">
        <v>28.9</v>
      </c>
      <c r="D15">
        <f t="shared" si="0"/>
        <v>0.86699999999999988</v>
      </c>
    </row>
    <row r="16" spans="1:4" x14ac:dyDescent="0.25">
      <c r="A16">
        <v>30</v>
      </c>
      <c r="B16">
        <v>1.25</v>
      </c>
      <c r="C16">
        <v>27.5</v>
      </c>
      <c r="D16">
        <f t="shared" si="0"/>
        <v>0.82499999999999996</v>
      </c>
    </row>
    <row r="17" spans="1:4" x14ac:dyDescent="0.25">
      <c r="A17">
        <v>32.5</v>
      </c>
      <c r="B17">
        <v>1.25</v>
      </c>
      <c r="C17">
        <v>25.2</v>
      </c>
      <c r="D17">
        <f t="shared" si="0"/>
        <v>0.75600000000000001</v>
      </c>
    </row>
    <row r="18" spans="1:4" x14ac:dyDescent="0.25">
      <c r="A18">
        <v>35</v>
      </c>
      <c r="B18">
        <v>1.25</v>
      </c>
      <c r="C18">
        <v>21.7</v>
      </c>
      <c r="D18">
        <f t="shared" si="0"/>
        <v>0.65099999999999991</v>
      </c>
    </row>
    <row r="19" spans="1:4" x14ac:dyDescent="0.25">
      <c r="A19">
        <v>37.5</v>
      </c>
      <c r="B19">
        <v>1.25</v>
      </c>
      <c r="C19">
        <v>18.8</v>
      </c>
      <c r="D19">
        <f t="shared" si="0"/>
        <v>0.56399999999999995</v>
      </c>
    </row>
    <row r="20" spans="1:4" x14ac:dyDescent="0.25">
      <c r="A20">
        <v>40</v>
      </c>
      <c r="B20">
        <v>1.25</v>
      </c>
      <c r="C20">
        <v>14.8</v>
      </c>
      <c r="D20">
        <f t="shared" si="0"/>
        <v>0.44400000000000001</v>
      </c>
    </row>
    <row r="21" spans="1:4" x14ac:dyDescent="0.25">
      <c r="A21">
        <v>42.5</v>
      </c>
      <c r="B21">
        <v>1.25</v>
      </c>
      <c r="C21">
        <v>12.4</v>
      </c>
      <c r="D21">
        <f t="shared" si="0"/>
        <v>0.372</v>
      </c>
    </row>
    <row r="22" spans="1:4" x14ac:dyDescent="0.25">
      <c r="A22">
        <v>45</v>
      </c>
      <c r="B22">
        <v>1.25</v>
      </c>
      <c r="C22">
        <v>8.86</v>
      </c>
      <c r="D22">
        <f t="shared" si="0"/>
        <v>0.26579999999999998</v>
      </c>
    </row>
    <row r="23" spans="1:4" x14ac:dyDescent="0.25">
      <c r="A23">
        <v>47.5</v>
      </c>
      <c r="B23">
        <v>1.25</v>
      </c>
      <c r="C23">
        <v>7.13</v>
      </c>
      <c r="D23">
        <f t="shared" si="0"/>
        <v>0.21389999999999998</v>
      </c>
    </row>
    <row r="24" spans="1:4" x14ac:dyDescent="0.25">
      <c r="A24">
        <v>50</v>
      </c>
      <c r="B24">
        <v>1.25</v>
      </c>
      <c r="C24">
        <v>4.3499999999999996</v>
      </c>
      <c r="D24">
        <f t="shared" si="0"/>
        <v>0.13049999999999998</v>
      </c>
    </row>
    <row r="25" spans="1:4" x14ac:dyDescent="0.25">
      <c r="A25">
        <v>52.5</v>
      </c>
      <c r="B25">
        <v>1.25</v>
      </c>
      <c r="C25">
        <v>2.81</v>
      </c>
      <c r="D25">
        <f t="shared" si="0"/>
        <v>8.43E-2</v>
      </c>
    </row>
    <row r="26" spans="1:4" x14ac:dyDescent="0.25">
      <c r="A26">
        <v>55</v>
      </c>
      <c r="B26">
        <v>1.25</v>
      </c>
      <c r="C26">
        <v>1.55</v>
      </c>
      <c r="D26">
        <f t="shared" si="0"/>
        <v>4.65E-2</v>
      </c>
    </row>
    <row r="27" spans="1:4" x14ac:dyDescent="0.25">
      <c r="A27">
        <v>57.5</v>
      </c>
      <c r="B27">
        <v>1.25</v>
      </c>
      <c r="C27">
        <v>0.81</v>
      </c>
      <c r="D27">
        <f t="shared" si="0"/>
        <v>2.4300000000000002E-2</v>
      </c>
    </row>
    <row r="28" spans="1:4" x14ac:dyDescent="0.25">
      <c r="A28">
        <v>60</v>
      </c>
      <c r="B28">
        <v>1.25</v>
      </c>
      <c r="C28">
        <v>0.38</v>
      </c>
      <c r="D28">
        <f t="shared" si="0"/>
        <v>1.14E-2</v>
      </c>
    </row>
    <row r="29" spans="1:4" x14ac:dyDescent="0.25">
      <c r="A29">
        <v>62.5</v>
      </c>
      <c r="B29">
        <v>1.25</v>
      </c>
      <c r="C29">
        <v>0.254</v>
      </c>
      <c r="D29">
        <f t="shared" si="0"/>
        <v>7.62E-3</v>
      </c>
    </row>
    <row r="30" spans="1:4" x14ac:dyDescent="0.25">
      <c r="A30">
        <v>65</v>
      </c>
      <c r="B30">
        <v>1.25</v>
      </c>
      <c r="C30">
        <v>0.16300000000000001</v>
      </c>
      <c r="D30">
        <f t="shared" si="0"/>
        <v>4.8900000000000002E-3</v>
      </c>
    </row>
    <row r="31" spans="1:4" x14ac:dyDescent="0.25">
      <c r="A31">
        <v>67.5</v>
      </c>
      <c r="B31">
        <v>1.25</v>
      </c>
      <c r="C31">
        <v>0.17299999999999999</v>
      </c>
      <c r="D31">
        <f t="shared" si="0"/>
        <v>5.1899999999999993E-3</v>
      </c>
    </row>
    <row r="32" spans="1:4" x14ac:dyDescent="0.25">
      <c r="A32">
        <v>70</v>
      </c>
      <c r="B32">
        <v>1.25</v>
      </c>
      <c r="C32">
        <v>0.16600000000000001</v>
      </c>
      <c r="D32">
        <f t="shared" si="0"/>
        <v>4.9800000000000001E-3</v>
      </c>
    </row>
    <row r="33" spans="1:4" x14ac:dyDescent="0.25">
      <c r="A33">
        <v>72.5</v>
      </c>
      <c r="B33">
        <v>1.25</v>
      </c>
      <c r="C33">
        <v>0.182</v>
      </c>
      <c r="D33">
        <f t="shared" si="0"/>
        <v>5.4599999999999996E-3</v>
      </c>
    </row>
    <row r="34" spans="1:4" x14ac:dyDescent="0.25">
      <c r="A34">
        <v>75</v>
      </c>
      <c r="B34">
        <v>1.25</v>
      </c>
      <c r="C34">
        <v>0.253</v>
      </c>
      <c r="D34">
        <f t="shared" si="0"/>
        <v>7.5899999999999995E-3</v>
      </c>
    </row>
    <row r="35" spans="1:4" x14ac:dyDescent="0.25">
      <c r="A35">
        <v>77.5</v>
      </c>
      <c r="B35">
        <v>1.25</v>
      </c>
      <c r="C35">
        <v>0.49399999999999999</v>
      </c>
      <c r="D35">
        <f t="shared" si="0"/>
        <v>1.482E-2</v>
      </c>
    </row>
    <row r="36" spans="1:4" x14ac:dyDescent="0.25">
      <c r="A36">
        <v>80</v>
      </c>
      <c r="B36">
        <v>1.25</v>
      </c>
      <c r="C36">
        <v>0.96099999999999997</v>
      </c>
      <c r="D36">
        <f t="shared" si="0"/>
        <v>2.8829999999999998E-2</v>
      </c>
    </row>
    <row r="37" spans="1:4" x14ac:dyDescent="0.25">
      <c r="A37">
        <v>82.5</v>
      </c>
      <c r="B37">
        <v>1.25</v>
      </c>
      <c r="C37">
        <v>1.79</v>
      </c>
      <c r="D37">
        <f t="shared" si="0"/>
        <v>5.3699999999999998E-2</v>
      </c>
    </row>
    <row r="38" spans="1:4" x14ac:dyDescent="0.25">
      <c r="A38">
        <v>85</v>
      </c>
      <c r="B38">
        <v>1.25</v>
      </c>
      <c r="C38">
        <v>3.01</v>
      </c>
      <c r="D38">
        <f t="shared" si="0"/>
        <v>9.0299999999999991E-2</v>
      </c>
    </row>
    <row r="39" spans="1:4" x14ac:dyDescent="0.25">
      <c r="A39">
        <v>87.5</v>
      </c>
      <c r="B39">
        <v>1.25</v>
      </c>
      <c r="C39">
        <v>4.5</v>
      </c>
      <c r="D39">
        <f t="shared" si="0"/>
        <v>0.13500000000000001</v>
      </c>
    </row>
    <row r="40" spans="1:4" x14ac:dyDescent="0.25">
      <c r="A40">
        <v>90</v>
      </c>
      <c r="B40">
        <v>1.25</v>
      </c>
      <c r="C40">
        <v>6.65</v>
      </c>
      <c r="D40">
        <f t="shared" si="0"/>
        <v>0.19950000000000001</v>
      </c>
    </row>
    <row r="41" spans="1:4" x14ac:dyDescent="0.25">
      <c r="A41">
        <v>92.5</v>
      </c>
      <c r="B41">
        <v>1.25</v>
      </c>
      <c r="C41">
        <v>9.0299999999999994</v>
      </c>
      <c r="D41">
        <f t="shared" si="0"/>
        <v>0.27089999999999997</v>
      </c>
    </row>
    <row r="42" spans="1:4" x14ac:dyDescent="0.25">
      <c r="A42">
        <v>95</v>
      </c>
      <c r="B42">
        <v>1.25</v>
      </c>
      <c r="C42">
        <v>12.6</v>
      </c>
      <c r="D42">
        <f t="shared" si="0"/>
        <v>0.378</v>
      </c>
    </row>
    <row r="43" spans="1:4" x14ac:dyDescent="0.25">
      <c r="A43">
        <v>97.5</v>
      </c>
      <c r="B43">
        <v>1.25</v>
      </c>
      <c r="C43">
        <v>16.3</v>
      </c>
      <c r="D43">
        <f t="shared" si="0"/>
        <v>0.48899999999999999</v>
      </c>
    </row>
    <row r="44" spans="1:4" x14ac:dyDescent="0.25">
      <c r="A44">
        <v>100</v>
      </c>
      <c r="B44">
        <v>1.25</v>
      </c>
      <c r="C44">
        <v>19.7</v>
      </c>
      <c r="D44">
        <f t="shared" si="0"/>
        <v>0.59099999999999997</v>
      </c>
    </row>
    <row r="45" spans="1:4" x14ac:dyDescent="0.25">
      <c r="A45">
        <v>102.5</v>
      </c>
      <c r="B45">
        <v>1.25</v>
      </c>
      <c r="C45">
        <v>22.7</v>
      </c>
      <c r="D45">
        <f t="shared" si="0"/>
        <v>0.68099999999999994</v>
      </c>
    </row>
    <row r="46" spans="1:4" x14ac:dyDescent="0.25">
      <c r="A46">
        <v>105</v>
      </c>
      <c r="B46">
        <v>1.25</v>
      </c>
      <c r="C46">
        <v>25</v>
      </c>
      <c r="D46">
        <f t="shared" si="0"/>
        <v>0.75</v>
      </c>
    </row>
    <row r="47" spans="1:4" x14ac:dyDescent="0.25">
      <c r="A47">
        <v>107.5</v>
      </c>
      <c r="B47">
        <v>1.25</v>
      </c>
      <c r="C47">
        <v>27.5</v>
      </c>
      <c r="D47">
        <f t="shared" si="0"/>
        <v>0.82499999999999996</v>
      </c>
    </row>
    <row r="48" spans="1:4" x14ac:dyDescent="0.25">
      <c r="A48">
        <v>110</v>
      </c>
      <c r="B48">
        <v>1.25</v>
      </c>
      <c r="C48">
        <v>29.4</v>
      </c>
      <c r="D48">
        <f t="shared" si="0"/>
        <v>0.8819999999999999</v>
      </c>
    </row>
    <row r="49" spans="1:4" x14ac:dyDescent="0.25">
      <c r="A49">
        <v>112.5</v>
      </c>
      <c r="B49">
        <v>1.25</v>
      </c>
      <c r="C49">
        <v>30.6</v>
      </c>
      <c r="D49">
        <f t="shared" si="0"/>
        <v>0.91800000000000004</v>
      </c>
    </row>
    <row r="50" spans="1:4" x14ac:dyDescent="0.25">
      <c r="A50">
        <v>115</v>
      </c>
      <c r="B50">
        <v>1.25</v>
      </c>
      <c r="C50">
        <v>30.6</v>
      </c>
      <c r="D50">
        <f t="shared" si="0"/>
        <v>0.91800000000000004</v>
      </c>
    </row>
    <row r="51" spans="1:4" x14ac:dyDescent="0.25">
      <c r="A51">
        <v>117.5</v>
      </c>
      <c r="B51">
        <v>1.25</v>
      </c>
      <c r="C51">
        <v>30</v>
      </c>
      <c r="D51">
        <f t="shared" si="0"/>
        <v>0.89999999999999991</v>
      </c>
    </row>
    <row r="52" spans="1:4" x14ac:dyDescent="0.25">
      <c r="A52">
        <v>120</v>
      </c>
      <c r="B52">
        <v>1.25</v>
      </c>
      <c r="C52">
        <v>28</v>
      </c>
      <c r="D52">
        <f t="shared" si="0"/>
        <v>0.84</v>
      </c>
    </row>
    <row r="53" spans="1:4" x14ac:dyDescent="0.25">
      <c r="A53">
        <v>122.5</v>
      </c>
      <c r="B53">
        <v>1.25</v>
      </c>
      <c r="C53">
        <v>25.6</v>
      </c>
      <c r="D53">
        <f t="shared" si="0"/>
        <v>0.76800000000000002</v>
      </c>
    </row>
    <row r="54" spans="1:4" x14ac:dyDescent="0.25">
      <c r="A54">
        <v>125</v>
      </c>
      <c r="B54">
        <v>1.25</v>
      </c>
      <c r="C54">
        <v>22.3</v>
      </c>
      <c r="D54">
        <f t="shared" si="0"/>
        <v>0.66900000000000004</v>
      </c>
    </row>
    <row r="55" spans="1:4" x14ac:dyDescent="0.25">
      <c r="A55">
        <v>127.5</v>
      </c>
      <c r="B55">
        <v>1.25</v>
      </c>
      <c r="C55">
        <v>19.399999999999999</v>
      </c>
      <c r="D55">
        <f t="shared" si="0"/>
        <v>0.58199999999999996</v>
      </c>
    </row>
    <row r="56" spans="1:4" x14ac:dyDescent="0.25">
      <c r="A56">
        <v>130</v>
      </c>
      <c r="B56">
        <v>1.25</v>
      </c>
      <c r="C56">
        <v>16.3</v>
      </c>
      <c r="D56">
        <f t="shared" si="0"/>
        <v>0.48899999999999999</v>
      </c>
    </row>
    <row r="57" spans="1:4" x14ac:dyDescent="0.25">
      <c r="A57">
        <v>132.5</v>
      </c>
      <c r="B57">
        <v>1.25</v>
      </c>
      <c r="C57">
        <v>12.5</v>
      </c>
      <c r="D57">
        <f t="shared" si="0"/>
        <v>0.375</v>
      </c>
    </row>
    <row r="58" spans="1:4" x14ac:dyDescent="0.25">
      <c r="A58">
        <v>135</v>
      </c>
      <c r="B58">
        <v>1.25</v>
      </c>
      <c r="C58">
        <v>9.18</v>
      </c>
      <c r="D58">
        <f t="shared" si="0"/>
        <v>0.27539999999999998</v>
      </c>
    </row>
    <row r="59" spans="1:4" x14ac:dyDescent="0.25">
      <c r="A59">
        <v>137.5</v>
      </c>
      <c r="B59">
        <v>1.25</v>
      </c>
      <c r="C59">
        <v>6.74</v>
      </c>
      <c r="D59">
        <f t="shared" si="0"/>
        <v>0.20219999999999999</v>
      </c>
    </row>
    <row r="60" spans="1:4" x14ac:dyDescent="0.25">
      <c r="A60">
        <v>140</v>
      </c>
      <c r="B60">
        <v>1.25</v>
      </c>
      <c r="C60">
        <v>4.28</v>
      </c>
      <c r="D60">
        <f t="shared" si="0"/>
        <v>0.12840000000000001</v>
      </c>
    </row>
    <row r="61" spans="1:4" x14ac:dyDescent="0.25">
      <c r="A61">
        <v>142.5</v>
      </c>
      <c r="B61">
        <v>1.25</v>
      </c>
      <c r="C61">
        <v>2.89</v>
      </c>
      <c r="D61">
        <f t="shared" si="0"/>
        <v>8.6699999999999999E-2</v>
      </c>
    </row>
    <row r="62" spans="1:4" x14ac:dyDescent="0.25">
      <c r="A62">
        <v>145</v>
      </c>
      <c r="B62">
        <v>1.25</v>
      </c>
      <c r="C62">
        <v>1.37</v>
      </c>
      <c r="D62">
        <f t="shared" si="0"/>
        <v>4.1100000000000005E-2</v>
      </c>
    </row>
    <row r="63" spans="1:4" x14ac:dyDescent="0.25">
      <c r="A63">
        <v>147.5</v>
      </c>
      <c r="B63">
        <v>1.25</v>
      </c>
      <c r="C63">
        <v>0.70899999999999996</v>
      </c>
      <c r="D63">
        <f t="shared" si="0"/>
        <v>2.1269999999999997E-2</v>
      </c>
    </row>
    <row r="64" spans="1:4" x14ac:dyDescent="0.25">
      <c r="A64">
        <v>150</v>
      </c>
      <c r="B64">
        <v>1.25</v>
      </c>
      <c r="C64">
        <v>0.35799999999999998</v>
      </c>
      <c r="D64">
        <f t="shared" si="0"/>
        <v>1.074E-2</v>
      </c>
    </row>
    <row r="65" spans="1:4" x14ac:dyDescent="0.25">
      <c r="A65">
        <v>152.5</v>
      </c>
      <c r="B65">
        <v>1.25</v>
      </c>
      <c r="C65">
        <v>0.214</v>
      </c>
      <c r="D65">
        <f t="shared" si="0"/>
        <v>6.4199999999999995E-3</v>
      </c>
    </row>
    <row r="66" spans="1:4" x14ac:dyDescent="0.25">
      <c r="A66">
        <v>155</v>
      </c>
      <c r="B66">
        <v>1.25</v>
      </c>
      <c r="C66">
        <v>0.17</v>
      </c>
      <c r="D66">
        <f t="shared" si="0"/>
        <v>5.1000000000000004E-3</v>
      </c>
    </row>
    <row r="67" spans="1:4" x14ac:dyDescent="0.25">
      <c r="A67">
        <v>157.5</v>
      </c>
      <c r="B67">
        <v>1.25</v>
      </c>
      <c r="C67">
        <v>0.158</v>
      </c>
      <c r="D67">
        <f t="shared" si="0"/>
        <v>4.7400000000000003E-3</v>
      </c>
    </row>
    <row r="68" spans="1:4" x14ac:dyDescent="0.25">
      <c r="A68">
        <v>160</v>
      </c>
      <c r="B68">
        <v>1.25</v>
      </c>
      <c r="C68">
        <v>0.14599999999999999</v>
      </c>
      <c r="D68">
        <f t="shared" si="0"/>
        <v>4.3799999999999993E-3</v>
      </c>
    </row>
    <row r="69" spans="1:4" x14ac:dyDescent="0.25">
      <c r="A69">
        <v>162.5</v>
      </c>
      <c r="B69">
        <v>1.25</v>
      </c>
      <c r="C69">
        <v>0.15</v>
      </c>
      <c r="D69">
        <f t="shared" ref="D69:D84" si="1">0.03*C69</f>
        <v>4.4999999999999997E-3</v>
      </c>
    </row>
    <row r="70" spans="1:4" x14ac:dyDescent="0.25">
      <c r="A70">
        <v>165</v>
      </c>
      <c r="B70">
        <v>1.25</v>
      </c>
      <c r="C70">
        <v>0.20599999999999999</v>
      </c>
      <c r="D70">
        <f t="shared" si="1"/>
        <v>6.1799999999999997E-3</v>
      </c>
    </row>
    <row r="71" spans="1:4" x14ac:dyDescent="0.25">
      <c r="A71">
        <v>167.5</v>
      </c>
      <c r="B71">
        <v>1.25</v>
      </c>
      <c r="C71">
        <v>0.4783</v>
      </c>
      <c r="D71">
        <f t="shared" si="1"/>
        <v>1.4348999999999999E-2</v>
      </c>
    </row>
    <row r="72" spans="1:4" x14ac:dyDescent="0.25">
      <c r="A72">
        <v>170</v>
      </c>
      <c r="B72">
        <v>1.25</v>
      </c>
      <c r="C72">
        <v>0.73399999999999999</v>
      </c>
      <c r="D72">
        <f t="shared" si="1"/>
        <v>2.2019999999999998E-2</v>
      </c>
    </row>
    <row r="73" spans="1:4" x14ac:dyDescent="0.25">
      <c r="A73">
        <v>172.5</v>
      </c>
      <c r="B73">
        <v>1.25</v>
      </c>
      <c r="C73">
        <v>1.44</v>
      </c>
      <c r="D73">
        <f t="shared" si="1"/>
        <v>4.3199999999999995E-2</v>
      </c>
    </row>
    <row r="74" spans="1:4" x14ac:dyDescent="0.25">
      <c r="A74">
        <v>175</v>
      </c>
      <c r="B74">
        <v>1.25</v>
      </c>
      <c r="C74">
        <v>2.54</v>
      </c>
      <c r="D74">
        <f t="shared" si="1"/>
        <v>7.6200000000000004E-2</v>
      </c>
    </row>
    <row r="75" spans="1:4" x14ac:dyDescent="0.25">
      <c r="A75">
        <v>177.5</v>
      </c>
      <c r="B75">
        <v>1.25</v>
      </c>
      <c r="C75">
        <v>4.32</v>
      </c>
      <c r="D75">
        <f t="shared" si="1"/>
        <v>0.12959999999999999</v>
      </c>
    </row>
    <row r="76" spans="1:4" x14ac:dyDescent="0.25">
      <c r="A76">
        <v>180</v>
      </c>
      <c r="B76">
        <v>1.25</v>
      </c>
      <c r="C76">
        <v>6.95</v>
      </c>
      <c r="D76">
        <f t="shared" si="1"/>
        <v>0.20849999999999999</v>
      </c>
    </row>
    <row r="77" spans="1:4" x14ac:dyDescent="0.25">
      <c r="A77">
        <v>182.5</v>
      </c>
      <c r="B77">
        <v>1.25</v>
      </c>
      <c r="C77">
        <v>9.32</v>
      </c>
      <c r="D77">
        <f t="shared" si="1"/>
        <v>0.27960000000000002</v>
      </c>
    </row>
    <row r="78" spans="1:4" x14ac:dyDescent="0.25">
      <c r="A78">
        <v>185</v>
      </c>
      <c r="B78">
        <v>1.25</v>
      </c>
      <c r="C78">
        <v>12.7</v>
      </c>
      <c r="D78">
        <f t="shared" si="1"/>
        <v>0.38099999999999995</v>
      </c>
    </row>
    <row r="79" spans="1:4" x14ac:dyDescent="0.25">
      <c r="A79">
        <v>187.5</v>
      </c>
      <c r="B79">
        <v>1.25</v>
      </c>
      <c r="C79">
        <v>16.8</v>
      </c>
      <c r="D79">
        <f t="shared" si="1"/>
        <v>0.504</v>
      </c>
    </row>
    <row r="80" spans="1:4" x14ac:dyDescent="0.25">
      <c r="A80">
        <v>190</v>
      </c>
      <c r="B80">
        <v>1.25</v>
      </c>
      <c r="C80">
        <v>19.399999999999999</v>
      </c>
      <c r="D80">
        <f t="shared" si="1"/>
        <v>0.58199999999999996</v>
      </c>
    </row>
    <row r="81" spans="1:4" x14ac:dyDescent="0.25">
      <c r="A81">
        <v>192.5</v>
      </c>
      <c r="B81">
        <v>1.25</v>
      </c>
      <c r="C81">
        <v>22.4</v>
      </c>
      <c r="D81">
        <f t="shared" si="1"/>
        <v>0.67199999999999993</v>
      </c>
    </row>
    <row r="82" spans="1:4" x14ac:dyDescent="0.25">
      <c r="A82">
        <v>195</v>
      </c>
      <c r="B82">
        <v>1.25</v>
      </c>
      <c r="C82">
        <v>25.2</v>
      </c>
      <c r="D82">
        <f t="shared" si="1"/>
        <v>0.75600000000000001</v>
      </c>
    </row>
    <row r="83" spans="1:4" x14ac:dyDescent="0.25">
      <c r="A83">
        <v>197.5</v>
      </c>
      <c r="B83">
        <v>1.25</v>
      </c>
      <c r="C83">
        <v>28.5</v>
      </c>
      <c r="D83">
        <f t="shared" si="1"/>
        <v>0.85499999999999998</v>
      </c>
    </row>
    <row r="84" spans="1:4" x14ac:dyDescent="0.25">
      <c r="A84">
        <v>200</v>
      </c>
      <c r="B84">
        <v>1.25</v>
      </c>
      <c r="C84">
        <v>30.3</v>
      </c>
      <c r="D84">
        <f t="shared" si="1"/>
        <v>0.90900000000000003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64" workbookViewId="0">
      <selection activeCell="B4" sqref="B4"/>
    </sheetView>
  </sheetViews>
  <sheetFormatPr baseColWidth="10" defaultRowHeight="15" x14ac:dyDescent="0.25"/>
  <sheetData>
    <row r="2" spans="1:9" x14ac:dyDescent="0.25">
      <c r="H2" t="s">
        <v>14</v>
      </c>
      <c r="I2" t="s">
        <v>15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13</v>
      </c>
      <c r="F3" t="s">
        <v>4</v>
      </c>
      <c r="H3" t="s">
        <v>11</v>
      </c>
      <c r="I3" t="s">
        <v>12</v>
      </c>
    </row>
    <row r="4" spans="1:9" x14ac:dyDescent="0.25">
      <c r="A4">
        <v>10</v>
      </c>
      <c r="B4">
        <v>0.5</v>
      </c>
      <c r="C4">
        <v>1.2999999999999999E-2</v>
      </c>
      <c r="D4" s="1">
        <v>0.03</v>
      </c>
      <c r="E4">
        <v>8.0000000000000002E-3</v>
      </c>
      <c r="F4" s="1">
        <v>0.03</v>
      </c>
    </row>
    <row r="5" spans="1:9" x14ac:dyDescent="0.25">
      <c r="A5">
        <v>20</v>
      </c>
      <c r="C5">
        <v>1.7000000000000001E-2</v>
      </c>
      <c r="E5">
        <v>0.01</v>
      </c>
    </row>
    <row r="6" spans="1:9" x14ac:dyDescent="0.25">
      <c r="A6">
        <v>30</v>
      </c>
      <c r="C6">
        <v>2.1999999999999999E-2</v>
      </c>
      <c r="E6">
        <v>1.4E-2</v>
      </c>
    </row>
    <row r="7" spans="1:9" x14ac:dyDescent="0.25">
      <c r="A7">
        <v>40</v>
      </c>
      <c r="C7">
        <v>2.9000000000000001E-2</v>
      </c>
      <c r="E7">
        <v>1.7999999999999999E-2</v>
      </c>
    </row>
    <row r="8" spans="1:9" x14ac:dyDescent="0.25">
      <c r="A8">
        <v>50</v>
      </c>
      <c r="C8">
        <v>3.9E-2</v>
      </c>
      <c r="E8">
        <v>2.4E-2</v>
      </c>
    </row>
    <row r="9" spans="1:9" x14ac:dyDescent="0.25">
      <c r="A9">
        <v>60</v>
      </c>
      <c r="C9">
        <v>1.91</v>
      </c>
      <c r="E9">
        <v>0.94</v>
      </c>
    </row>
    <row r="10" spans="1:9" x14ac:dyDescent="0.25">
      <c r="A10">
        <v>70</v>
      </c>
      <c r="C10">
        <v>9.99</v>
      </c>
      <c r="E10">
        <v>5.43</v>
      </c>
    </row>
    <row r="11" spans="1:9" x14ac:dyDescent="0.25">
      <c r="A11">
        <v>80</v>
      </c>
      <c r="C11">
        <v>15.8</v>
      </c>
      <c r="E11">
        <v>8.51</v>
      </c>
    </row>
    <row r="12" spans="1:9" x14ac:dyDescent="0.25">
      <c r="A12">
        <v>90</v>
      </c>
      <c r="E12">
        <v>12.3</v>
      </c>
    </row>
    <row r="13" spans="1:9" x14ac:dyDescent="0.25">
      <c r="A13">
        <v>100</v>
      </c>
      <c r="E13">
        <v>15.7</v>
      </c>
    </row>
    <row r="14" spans="1:9" x14ac:dyDescent="0.25">
      <c r="A14">
        <v>110</v>
      </c>
      <c r="E14">
        <v>19</v>
      </c>
    </row>
    <row r="15" spans="1:9" x14ac:dyDescent="0.25">
      <c r="A15">
        <v>120</v>
      </c>
      <c r="E15">
        <v>23.2</v>
      </c>
    </row>
    <row r="16" spans="1:9" x14ac:dyDescent="0.25">
      <c r="A16">
        <v>130</v>
      </c>
      <c r="E16">
        <v>26.1</v>
      </c>
    </row>
    <row r="17" spans="1:5" x14ac:dyDescent="0.25">
      <c r="A17">
        <v>140</v>
      </c>
      <c r="E17">
        <v>30.1</v>
      </c>
    </row>
    <row r="18" spans="1:5" x14ac:dyDescent="0.25">
      <c r="A18">
        <v>150</v>
      </c>
      <c r="E18">
        <v>33.299999999999997</v>
      </c>
    </row>
    <row r="19" spans="1:5" x14ac:dyDescent="0.25">
      <c r="A19">
        <v>160</v>
      </c>
      <c r="E19">
        <v>36.799999999999997</v>
      </c>
    </row>
    <row r="20" spans="1:5" x14ac:dyDescent="0.25">
      <c r="A20">
        <v>170</v>
      </c>
      <c r="E20">
        <v>40.700000000000003</v>
      </c>
    </row>
    <row r="21" spans="1:5" x14ac:dyDescent="0.25">
      <c r="A21">
        <v>180</v>
      </c>
      <c r="E21">
        <v>43.4</v>
      </c>
    </row>
    <row r="22" spans="1:5" x14ac:dyDescent="0.25">
      <c r="A22">
        <v>190</v>
      </c>
      <c r="E22">
        <v>48.3</v>
      </c>
    </row>
    <row r="23" spans="1:5" x14ac:dyDescent="0.25">
      <c r="A23">
        <v>200</v>
      </c>
      <c r="E23">
        <v>51.1</v>
      </c>
    </row>
    <row r="24" spans="1:5" x14ac:dyDescent="0.25">
      <c r="A24">
        <v>210</v>
      </c>
      <c r="E24">
        <v>55.8</v>
      </c>
    </row>
    <row r="25" spans="1:5" x14ac:dyDescent="0.25">
      <c r="A25">
        <v>220</v>
      </c>
      <c r="E25">
        <v>57.6</v>
      </c>
    </row>
    <row r="26" spans="1:5" x14ac:dyDescent="0.25">
      <c r="A26">
        <v>230</v>
      </c>
      <c r="E26">
        <v>63.4</v>
      </c>
    </row>
    <row r="27" spans="1:5" x14ac:dyDescent="0.25">
      <c r="A27">
        <v>240</v>
      </c>
      <c r="E27">
        <v>64.400000000000006</v>
      </c>
    </row>
    <row r="28" spans="1:5" x14ac:dyDescent="0.25">
      <c r="A28">
        <v>250</v>
      </c>
      <c r="E28">
        <v>68.5</v>
      </c>
    </row>
    <row r="29" spans="1:5" x14ac:dyDescent="0.25">
      <c r="A29">
        <v>260</v>
      </c>
      <c r="E29">
        <v>71.7</v>
      </c>
    </row>
    <row r="30" spans="1:5" x14ac:dyDescent="0.25">
      <c r="A30">
        <v>270</v>
      </c>
      <c r="E30">
        <v>76.2</v>
      </c>
    </row>
    <row r="31" spans="1:5" x14ac:dyDescent="0.25">
      <c r="A31">
        <v>280</v>
      </c>
      <c r="E31">
        <v>79.8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Teil1b</vt:lpstr>
      <vt:lpstr>Teil 2</vt:lpstr>
      <vt:lpstr>Teil 3</vt:lpstr>
      <vt:lpstr>Teil 4</vt:lpstr>
      <vt:lpstr>Teil 5</vt:lpstr>
      <vt:lpstr>Tabelle3</vt:lpstr>
      <vt:lpstr>Teil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Bock</dc:creator>
  <cp:lastModifiedBy>Hoffmann</cp:lastModifiedBy>
  <dcterms:created xsi:type="dcterms:W3CDTF">2017-03-22T16:19:34Z</dcterms:created>
  <dcterms:modified xsi:type="dcterms:W3CDTF">2017-03-28T14:24:57Z</dcterms:modified>
</cp:coreProperties>
</file>