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3.xml" ContentType="application/vnd.openxmlformats-officedocument.drawingml.chart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\Documents\uni\2_anno\progettoAlgoritmi\ProjectASD_1\Part 2\times\"/>
    </mc:Choice>
  </mc:AlternateContent>
  <xr:revisionPtr revIDLastSave="0" documentId="13_ncr:1_{7D103587-7F8D-4A56-889E-F1019F627CB8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graphs" sheetId="22" r:id="rId1"/>
    <sheet name="summary" sheetId="23" r:id="rId2"/>
    <sheet name="summary-2" sheetId="28" r:id="rId3"/>
    <sheet name="BST" sheetId="19" r:id="rId4"/>
    <sheet name="BST graphs" sheetId="20" r:id="rId5"/>
    <sheet name="RBT" sheetId="24" r:id="rId6"/>
    <sheet name="RBT graphs" sheetId="25" r:id="rId7"/>
    <sheet name="AVL" sheetId="26" r:id="rId8"/>
    <sheet name="AVL graphs" sheetId="2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24" l="1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I14" i="23" l="1"/>
  <c r="J14" i="23"/>
  <c r="I15" i="23"/>
  <c r="J15" i="23"/>
  <c r="I16" i="23"/>
  <c r="J16" i="23"/>
  <c r="K16" i="23" s="1"/>
  <c r="I17" i="23"/>
  <c r="J17" i="23"/>
  <c r="K17" i="23" s="1"/>
  <c r="I18" i="23"/>
  <c r="J18" i="23"/>
  <c r="K18" i="23" s="1"/>
  <c r="I19" i="23"/>
  <c r="K19" i="23" s="1"/>
  <c r="J19" i="23"/>
  <c r="I20" i="23"/>
  <c r="J20" i="23"/>
  <c r="I21" i="23"/>
  <c r="J21" i="23"/>
  <c r="K21" i="23" s="1"/>
  <c r="I22" i="23"/>
  <c r="J22" i="23"/>
  <c r="K22" i="23" s="1"/>
  <c r="I23" i="23"/>
  <c r="K23" i="23" s="1"/>
  <c r="J23" i="23"/>
  <c r="I24" i="23"/>
  <c r="J24" i="23"/>
  <c r="K24" i="23" s="1"/>
  <c r="I25" i="23"/>
  <c r="J25" i="23"/>
  <c r="K25" i="23" s="1"/>
  <c r="I26" i="23"/>
  <c r="J26" i="23"/>
  <c r="K26" i="23" s="1"/>
  <c r="I27" i="23"/>
  <c r="K27" i="23" s="1"/>
  <c r="J27" i="23"/>
  <c r="I28" i="23"/>
  <c r="J28" i="23"/>
  <c r="K28" i="23" s="1"/>
  <c r="I29" i="23"/>
  <c r="J29" i="23"/>
  <c r="K29" i="23" s="1"/>
  <c r="I30" i="23"/>
  <c r="J30" i="23"/>
  <c r="K30" i="23" s="1"/>
  <c r="I31" i="23"/>
  <c r="K31" i="23" s="1"/>
  <c r="J31" i="23"/>
  <c r="I32" i="23"/>
  <c r="J32" i="23"/>
  <c r="K32" i="23" s="1"/>
  <c r="I33" i="23"/>
  <c r="J33" i="23"/>
  <c r="K33" i="23" s="1"/>
  <c r="I34" i="23"/>
  <c r="J34" i="23"/>
  <c r="K34" i="23" s="1"/>
  <c r="I35" i="23"/>
  <c r="K35" i="23" s="1"/>
  <c r="J35" i="23"/>
  <c r="I36" i="23"/>
  <c r="J36" i="23"/>
  <c r="K36" i="23" s="1"/>
  <c r="I37" i="23"/>
  <c r="J37" i="23"/>
  <c r="K37" i="23" s="1"/>
  <c r="I38" i="23"/>
  <c r="J38" i="23"/>
  <c r="K38" i="23" s="1"/>
  <c r="I39" i="23"/>
  <c r="K39" i="23" s="1"/>
  <c r="J39" i="23"/>
  <c r="I40" i="23"/>
  <c r="J40" i="23"/>
  <c r="K40" i="23" s="1"/>
  <c r="I41" i="23"/>
  <c r="J41" i="23"/>
  <c r="K41" i="23" s="1"/>
  <c r="I42" i="23"/>
  <c r="J42" i="23"/>
  <c r="K42" i="23" s="1"/>
  <c r="I43" i="23"/>
  <c r="K43" i="23" s="1"/>
  <c r="J43" i="23"/>
  <c r="I44" i="23"/>
  <c r="J44" i="23"/>
  <c r="K44" i="23" s="1"/>
  <c r="I45" i="23"/>
  <c r="J45" i="23"/>
  <c r="K45" i="23" s="1"/>
  <c r="I46" i="23"/>
  <c r="J46" i="23"/>
  <c r="K46" i="23" s="1"/>
  <c r="I47" i="23"/>
  <c r="K47" i="23" s="1"/>
  <c r="J47" i="23"/>
  <c r="I48" i="23"/>
  <c r="J48" i="23"/>
  <c r="K48" i="23" s="1"/>
  <c r="I49" i="23"/>
  <c r="J49" i="23"/>
  <c r="K49" i="23" s="1"/>
  <c r="J13" i="23"/>
  <c r="I13" i="23"/>
  <c r="I9" i="23"/>
  <c r="J4" i="23"/>
  <c r="I4" i="23"/>
  <c r="G49" i="26"/>
  <c r="B49" i="26"/>
  <c r="G48" i="26"/>
  <c r="B48" i="26"/>
  <c r="G47" i="26"/>
  <c r="B47" i="26"/>
  <c r="G46" i="26"/>
  <c r="B46" i="26"/>
  <c r="G45" i="26"/>
  <c r="B45" i="26"/>
  <c r="G44" i="26"/>
  <c r="B44" i="26"/>
  <c r="G43" i="26"/>
  <c r="B43" i="26"/>
  <c r="G42" i="26"/>
  <c r="B42" i="26"/>
  <c r="G41" i="26"/>
  <c r="B41" i="26"/>
  <c r="G40" i="26"/>
  <c r="B40" i="26"/>
  <c r="G39" i="26"/>
  <c r="B39" i="26"/>
  <c r="G38" i="26"/>
  <c r="B38" i="26"/>
  <c r="G37" i="26"/>
  <c r="B37" i="26"/>
  <c r="G36" i="26"/>
  <c r="B36" i="26"/>
  <c r="G35" i="26"/>
  <c r="B35" i="26"/>
  <c r="G34" i="26"/>
  <c r="B34" i="26"/>
  <c r="G33" i="26"/>
  <c r="B33" i="26"/>
  <c r="G32" i="26"/>
  <c r="B32" i="26"/>
  <c r="G31" i="26"/>
  <c r="B31" i="26"/>
  <c r="G30" i="26"/>
  <c r="B30" i="26"/>
  <c r="G29" i="26"/>
  <c r="B29" i="26"/>
  <c r="G28" i="26"/>
  <c r="B28" i="26"/>
  <c r="G27" i="26"/>
  <c r="B27" i="26"/>
  <c r="G26" i="26"/>
  <c r="B26" i="26"/>
  <c r="G25" i="26"/>
  <c r="B25" i="26"/>
  <c r="G24" i="26"/>
  <c r="B24" i="26"/>
  <c r="G23" i="26"/>
  <c r="B23" i="26"/>
  <c r="G22" i="26"/>
  <c r="B22" i="26"/>
  <c r="G21" i="26"/>
  <c r="B21" i="26"/>
  <c r="G20" i="26"/>
  <c r="B20" i="26"/>
  <c r="G19" i="26"/>
  <c r="B19" i="26"/>
  <c r="G18" i="26"/>
  <c r="B18" i="26"/>
  <c r="G17" i="26"/>
  <c r="B17" i="26"/>
  <c r="G16" i="26"/>
  <c r="B16" i="26"/>
  <c r="G15" i="26"/>
  <c r="B15" i="26"/>
  <c r="G14" i="26"/>
  <c r="B14" i="26"/>
  <c r="G13" i="26"/>
  <c r="B13" i="26"/>
  <c r="Q12" i="26"/>
  <c r="O12" i="26"/>
  <c r="N12" i="26"/>
  <c r="M12" i="26"/>
  <c r="L12" i="26"/>
  <c r="J12" i="26"/>
  <c r="I12" i="26"/>
  <c r="H12" i="26"/>
  <c r="F9" i="26"/>
  <c r="E9" i="26"/>
  <c r="D9" i="26"/>
  <c r="C9" i="26"/>
  <c r="F7" i="26"/>
  <c r="E7" i="26"/>
  <c r="D7" i="26"/>
  <c r="C7" i="26"/>
  <c r="F6" i="26"/>
  <c r="E6" i="26"/>
  <c r="D6" i="26"/>
  <c r="C6" i="26"/>
  <c r="F5" i="26"/>
  <c r="E5" i="26"/>
  <c r="D5" i="26"/>
  <c r="C5" i="26"/>
  <c r="B2" i="26"/>
  <c r="F8" i="26" s="1"/>
  <c r="F14" i="23"/>
  <c r="G14" i="23"/>
  <c r="F15" i="23"/>
  <c r="G15" i="23"/>
  <c r="F16" i="23"/>
  <c r="G16" i="23"/>
  <c r="F17" i="23"/>
  <c r="G17" i="23"/>
  <c r="F18" i="23"/>
  <c r="G18" i="23"/>
  <c r="F19" i="23"/>
  <c r="G19" i="23"/>
  <c r="F20" i="23"/>
  <c r="G20" i="23"/>
  <c r="F21" i="23"/>
  <c r="G21" i="23"/>
  <c r="F22" i="23"/>
  <c r="G22" i="23"/>
  <c r="F23" i="23"/>
  <c r="G23" i="23"/>
  <c r="F24" i="23"/>
  <c r="G24" i="23"/>
  <c r="F25" i="23"/>
  <c r="G25" i="23"/>
  <c r="H25" i="23" s="1"/>
  <c r="F26" i="23"/>
  <c r="G26" i="23"/>
  <c r="H26" i="23" s="1"/>
  <c r="F27" i="23"/>
  <c r="G27" i="23"/>
  <c r="F28" i="23"/>
  <c r="G28" i="23"/>
  <c r="F29" i="23"/>
  <c r="G29" i="23"/>
  <c r="H29" i="23" s="1"/>
  <c r="F30" i="23"/>
  <c r="G30" i="23"/>
  <c r="F31" i="23"/>
  <c r="G31" i="23"/>
  <c r="F32" i="23"/>
  <c r="G32" i="23"/>
  <c r="F33" i="23"/>
  <c r="G33" i="23"/>
  <c r="F34" i="23"/>
  <c r="G34" i="23"/>
  <c r="F35" i="23"/>
  <c r="G35" i="23"/>
  <c r="F36" i="23"/>
  <c r="G36" i="23"/>
  <c r="F37" i="23"/>
  <c r="G37" i="23"/>
  <c r="F38" i="23"/>
  <c r="G38" i="23"/>
  <c r="F39" i="23"/>
  <c r="H39" i="23" s="1"/>
  <c r="G39" i="23"/>
  <c r="F40" i="23"/>
  <c r="G40" i="23"/>
  <c r="F41" i="23"/>
  <c r="G41" i="23"/>
  <c r="F42" i="23"/>
  <c r="G42" i="23"/>
  <c r="F43" i="23"/>
  <c r="H43" i="23" s="1"/>
  <c r="G43" i="23"/>
  <c r="F44" i="23"/>
  <c r="G44" i="23"/>
  <c r="F45" i="23"/>
  <c r="G45" i="23"/>
  <c r="F46" i="23"/>
  <c r="G46" i="23"/>
  <c r="F47" i="23"/>
  <c r="H47" i="23" s="1"/>
  <c r="G47" i="23"/>
  <c r="F48" i="23"/>
  <c r="G48" i="23"/>
  <c r="F49" i="23"/>
  <c r="G49" i="23"/>
  <c r="G13" i="23"/>
  <c r="F13" i="23"/>
  <c r="H13" i="23"/>
  <c r="B49" i="24"/>
  <c r="B48" i="24"/>
  <c r="B47" i="24"/>
  <c r="B46" i="24"/>
  <c r="B45" i="24"/>
  <c r="B44" i="24"/>
  <c r="B43" i="24"/>
  <c r="B42" i="24"/>
  <c r="B41" i="24"/>
  <c r="B40" i="24"/>
  <c r="B39" i="24"/>
  <c r="B38" i="24"/>
  <c r="B37" i="24"/>
  <c r="B36" i="24"/>
  <c r="B35" i="24"/>
  <c r="B34" i="24"/>
  <c r="B33" i="24"/>
  <c r="B32" i="24"/>
  <c r="B31" i="24"/>
  <c r="B30" i="24"/>
  <c r="B29" i="24"/>
  <c r="B28" i="24"/>
  <c r="B27" i="24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Q12" i="24"/>
  <c r="O12" i="24"/>
  <c r="N12" i="24"/>
  <c r="M12" i="24"/>
  <c r="L12" i="24"/>
  <c r="J12" i="24"/>
  <c r="I12" i="24"/>
  <c r="H12" i="24"/>
  <c r="F9" i="24"/>
  <c r="E9" i="24"/>
  <c r="D9" i="24"/>
  <c r="C9" i="24"/>
  <c r="F7" i="24"/>
  <c r="E7" i="24"/>
  <c r="D7" i="24"/>
  <c r="C7" i="24"/>
  <c r="F6" i="24"/>
  <c r="E6" i="24"/>
  <c r="D6" i="24"/>
  <c r="C6" i="24"/>
  <c r="F5" i="24"/>
  <c r="E5" i="24"/>
  <c r="D5" i="24"/>
  <c r="C5" i="24"/>
  <c r="B2" i="24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H44" i="23" l="1"/>
  <c r="H36" i="23"/>
  <c r="H28" i="23"/>
  <c r="F9" i="23"/>
  <c r="H35" i="23"/>
  <c r="H31" i="23"/>
  <c r="H27" i="23"/>
  <c r="H23" i="23"/>
  <c r="H19" i="23"/>
  <c r="H30" i="23"/>
  <c r="J48" i="24"/>
  <c r="H49" i="23"/>
  <c r="H45" i="23"/>
  <c r="H41" i="23"/>
  <c r="H37" i="23"/>
  <c r="H33" i="23"/>
  <c r="H21" i="23"/>
  <c r="H17" i="23"/>
  <c r="H40" i="23"/>
  <c r="H24" i="23"/>
  <c r="B9" i="26"/>
  <c r="J7" i="23"/>
  <c r="J33" i="24"/>
  <c r="H16" i="23"/>
  <c r="G8" i="24"/>
  <c r="H46" i="23"/>
  <c r="H42" i="23"/>
  <c r="H38" i="23"/>
  <c r="H34" i="23"/>
  <c r="H22" i="23"/>
  <c r="H18" i="23"/>
  <c r="I48" i="24"/>
  <c r="J27" i="24"/>
  <c r="F6" i="23"/>
  <c r="G7" i="24"/>
  <c r="K40" i="24" s="1"/>
  <c r="J17" i="24"/>
  <c r="G6" i="24"/>
  <c r="J21" i="24"/>
  <c r="H48" i="23"/>
  <c r="H32" i="23"/>
  <c r="H20" i="23"/>
  <c r="J9" i="23"/>
  <c r="J6" i="23"/>
  <c r="K14" i="23"/>
  <c r="I5" i="23"/>
  <c r="I7" i="23"/>
  <c r="K20" i="23"/>
  <c r="K15" i="23"/>
  <c r="J5" i="23"/>
  <c r="I8" i="23"/>
  <c r="K13" i="23"/>
  <c r="J8" i="23"/>
  <c r="I6" i="23"/>
  <c r="G8" i="26"/>
  <c r="L44" i="26"/>
  <c r="L38" i="26"/>
  <c r="L22" i="26"/>
  <c r="L14" i="26"/>
  <c r="L17" i="26"/>
  <c r="L16" i="26"/>
  <c r="L40" i="26"/>
  <c r="L34" i="26"/>
  <c r="L30" i="26"/>
  <c r="L28" i="26"/>
  <c r="L26" i="26"/>
  <c r="L49" i="26"/>
  <c r="L47" i="26"/>
  <c r="L45" i="26"/>
  <c r="L43" i="26"/>
  <c r="L41" i="26"/>
  <c r="L39" i="26"/>
  <c r="L37" i="26"/>
  <c r="L35" i="26"/>
  <c r="L33" i="26"/>
  <c r="L31" i="26"/>
  <c r="L29" i="26"/>
  <c r="L27" i="26"/>
  <c r="L25" i="26"/>
  <c r="L23" i="26"/>
  <c r="L21" i="26"/>
  <c r="L19" i="26"/>
  <c r="L15" i="26"/>
  <c r="L13" i="26"/>
  <c r="L48" i="26"/>
  <c r="L42" i="26"/>
  <c r="L36" i="26"/>
  <c r="L32" i="26"/>
  <c r="L24" i="26"/>
  <c r="L20" i="26"/>
  <c r="L46" i="26"/>
  <c r="L18" i="26"/>
  <c r="I49" i="26"/>
  <c r="I47" i="26"/>
  <c r="I45" i="26"/>
  <c r="I43" i="26"/>
  <c r="I41" i="26"/>
  <c r="I39" i="26"/>
  <c r="I37" i="26"/>
  <c r="I35" i="26"/>
  <c r="I33" i="26"/>
  <c r="I31" i="26"/>
  <c r="I29" i="26"/>
  <c r="I27" i="26"/>
  <c r="I25" i="26"/>
  <c r="I23" i="26"/>
  <c r="I21" i="26"/>
  <c r="I19" i="26"/>
  <c r="I17" i="26"/>
  <c r="I15" i="26"/>
  <c r="I13" i="26"/>
  <c r="J19" i="26"/>
  <c r="J41" i="26"/>
  <c r="J33" i="26"/>
  <c r="J23" i="26"/>
  <c r="J21" i="26"/>
  <c r="J17" i="26"/>
  <c r="J15" i="26"/>
  <c r="J49" i="26"/>
  <c r="J47" i="26"/>
  <c r="J45" i="26"/>
  <c r="J43" i="26"/>
  <c r="J39" i="26"/>
  <c r="J37" i="26"/>
  <c r="J35" i="26"/>
  <c r="J31" i="26"/>
  <c r="J29" i="26"/>
  <c r="J27" i="26"/>
  <c r="J25" i="26"/>
  <c r="J13" i="26"/>
  <c r="Q49" i="26"/>
  <c r="Q47" i="26"/>
  <c r="Q45" i="26"/>
  <c r="Q43" i="26"/>
  <c r="Q41" i="26"/>
  <c r="Q39" i="26"/>
  <c r="Q37" i="26"/>
  <c r="Q35" i="26"/>
  <c r="Q33" i="26"/>
  <c r="Q31" i="26"/>
  <c r="Q29" i="26"/>
  <c r="Q27" i="26"/>
  <c r="Q25" i="26"/>
  <c r="Q23" i="26"/>
  <c r="Q21" i="26"/>
  <c r="Q19" i="26"/>
  <c r="Q17" i="26"/>
  <c r="Q15" i="26"/>
  <c r="Q13" i="26"/>
  <c r="Q48" i="26"/>
  <c r="Q46" i="26"/>
  <c r="Q44" i="26"/>
  <c r="Q42" i="26"/>
  <c r="Q40" i="26"/>
  <c r="Q38" i="26"/>
  <c r="Q36" i="26"/>
  <c r="Q34" i="26"/>
  <c r="Q32" i="26"/>
  <c r="Q30" i="26"/>
  <c r="Q28" i="26"/>
  <c r="Q26" i="26"/>
  <c r="Q24" i="26"/>
  <c r="Q22" i="26"/>
  <c r="Q20" i="26"/>
  <c r="Q18" i="26"/>
  <c r="Q16" i="26"/>
  <c r="Q14" i="26"/>
  <c r="I48" i="26"/>
  <c r="M30" i="26"/>
  <c r="J48" i="26"/>
  <c r="M29" i="26"/>
  <c r="G7" i="26"/>
  <c r="K17" i="26" s="1"/>
  <c r="G9" i="26"/>
  <c r="G6" i="26"/>
  <c r="C8" i="26"/>
  <c r="B8" i="26"/>
  <c r="M14" i="26" s="1"/>
  <c r="B7" i="26"/>
  <c r="H28" i="26" s="1"/>
  <c r="D8" i="26"/>
  <c r="E8" i="26"/>
  <c r="I14" i="26"/>
  <c r="I16" i="26"/>
  <c r="I18" i="26"/>
  <c r="I20" i="26"/>
  <c r="I22" i="26"/>
  <c r="I24" i="26"/>
  <c r="I26" i="26"/>
  <c r="I28" i="26"/>
  <c r="I30" i="26"/>
  <c r="I32" i="26"/>
  <c r="I34" i="26"/>
  <c r="I36" i="26"/>
  <c r="I38" i="26"/>
  <c r="I40" i="26"/>
  <c r="I42" i="26"/>
  <c r="I44" i="26"/>
  <c r="I46" i="26"/>
  <c r="B6" i="26"/>
  <c r="H30" i="26" s="1"/>
  <c r="J14" i="26"/>
  <c r="J16" i="26"/>
  <c r="J18" i="26"/>
  <c r="J20" i="26"/>
  <c r="J22" i="26"/>
  <c r="J24" i="26"/>
  <c r="J26" i="26"/>
  <c r="J28" i="26"/>
  <c r="J30" i="26"/>
  <c r="J32" i="26"/>
  <c r="J34" i="26"/>
  <c r="J36" i="26"/>
  <c r="J38" i="26"/>
  <c r="J40" i="26"/>
  <c r="J42" i="26"/>
  <c r="J44" i="26"/>
  <c r="J46" i="26"/>
  <c r="G8" i="23"/>
  <c r="F5" i="23"/>
  <c r="H15" i="23"/>
  <c r="G9" i="23"/>
  <c r="G7" i="23"/>
  <c r="G6" i="23"/>
  <c r="H14" i="23"/>
  <c r="F7" i="23"/>
  <c r="G5" i="23"/>
  <c r="F8" i="23"/>
  <c r="G9" i="24"/>
  <c r="J15" i="24"/>
  <c r="J31" i="24"/>
  <c r="J25" i="24"/>
  <c r="I43" i="24"/>
  <c r="J13" i="24"/>
  <c r="J29" i="24"/>
  <c r="L48" i="24"/>
  <c r="J19" i="24"/>
  <c r="J35" i="24"/>
  <c r="B6" i="24"/>
  <c r="J23" i="24"/>
  <c r="J37" i="24"/>
  <c r="I17" i="24"/>
  <c r="I23" i="24"/>
  <c r="I29" i="24"/>
  <c r="I33" i="24"/>
  <c r="I35" i="24"/>
  <c r="I49" i="24"/>
  <c r="J45" i="24"/>
  <c r="J49" i="24"/>
  <c r="C8" i="24"/>
  <c r="I21" i="24"/>
  <c r="I25" i="24"/>
  <c r="I37" i="24"/>
  <c r="I39" i="24"/>
  <c r="I47" i="24"/>
  <c r="J39" i="24"/>
  <c r="J41" i="24"/>
  <c r="J43" i="24"/>
  <c r="J47" i="24"/>
  <c r="B7" i="24"/>
  <c r="H41" i="24" s="1"/>
  <c r="D8" i="24"/>
  <c r="L13" i="24"/>
  <c r="L15" i="24"/>
  <c r="L17" i="24"/>
  <c r="L19" i="24"/>
  <c r="L21" i="24"/>
  <c r="L23" i="24"/>
  <c r="L25" i="24"/>
  <c r="L27" i="24"/>
  <c r="L29" i="24"/>
  <c r="L31" i="24"/>
  <c r="L33" i="24"/>
  <c r="L35" i="24"/>
  <c r="L37" i="24"/>
  <c r="L39" i="24"/>
  <c r="L41" i="24"/>
  <c r="L43" i="24"/>
  <c r="L45" i="24"/>
  <c r="L47" i="24"/>
  <c r="L49" i="24"/>
  <c r="I19" i="24"/>
  <c r="I27" i="24"/>
  <c r="I41" i="24"/>
  <c r="I45" i="24"/>
  <c r="B8" i="24"/>
  <c r="E8" i="24"/>
  <c r="I14" i="24"/>
  <c r="I16" i="24"/>
  <c r="I18" i="24"/>
  <c r="I20" i="24"/>
  <c r="I22" i="24"/>
  <c r="I24" i="24"/>
  <c r="I26" i="24"/>
  <c r="I28" i="24"/>
  <c r="I30" i="24"/>
  <c r="I32" i="24"/>
  <c r="I34" i="24"/>
  <c r="I36" i="24"/>
  <c r="I38" i="24"/>
  <c r="I40" i="24"/>
  <c r="I42" i="24"/>
  <c r="I44" i="24"/>
  <c r="I46" i="24"/>
  <c r="I13" i="24"/>
  <c r="I15" i="24"/>
  <c r="I31" i="24"/>
  <c r="F8" i="24"/>
  <c r="J14" i="24"/>
  <c r="J16" i="24"/>
  <c r="J18" i="24"/>
  <c r="J20" i="24"/>
  <c r="J22" i="24"/>
  <c r="J24" i="24"/>
  <c r="J26" i="24"/>
  <c r="J28" i="24"/>
  <c r="J30" i="24"/>
  <c r="J32" i="24"/>
  <c r="J34" i="24"/>
  <c r="J36" i="24"/>
  <c r="J38" i="24"/>
  <c r="J40" i="24"/>
  <c r="J42" i="24"/>
  <c r="J44" i="24"/>
  <c r="J46" i="24"/>
  <c r="B9" i="24"/>
  <c r="L14" i="24"/>
  <c r="L16" i="24"/>
  <c r="L18" i="24"/>
  <c r="L20" i="24"/>
  <c r="L22" i="24"/>
  <c r="L24" i="24"/>
  <c r="L26" i="24"/>
  <c r="L28" i="24"/>
  <c r="L30" i="24"/>
  <c r="L32" i="24"/>
  <c r="L34" i="24"/>
  <c r="L36" i="24"/>
  <c r="L38" i="24"/>
  <c r="L40" i="24"/>
  <c r="L42" i="24"/>
  <c r="L44" i="24"/>
  <c r="L46" i="24"/>
  <c r="G4" i="23"/>
  <c r="F4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H14" i="26" l="1"/>
  <c r="K49" i="26"/>
  <c r="M22" i="26"/>
  <c r="M27" i="26"/>
  <c r="H22" i="26"/>
  <c r="M15" i="26"/>
  <c r="M45" i="26"/>
  <c r="M46" i="26"/>
  <c r="H46" i="26"/>
  <c r="M41" i="26"/>
  <c r="M18" i="26"/>
  <c r="P46" i="26"/>
  <c r="H14" i="24"/>
  <c r="K16" i="24"/>
  <c r="K28" i="24"/>
  <c r="K15" i="24"/>
  <c r="K31" i="24"/>
  <c r="P42" i="24"/>
  <c r="K14" i="24"/>
  <c r="K39" i="24"/>
  <c r="K19" i="24"/>
  <c r="K26" i="24"/>
  <c r="K17" i="24"/>
  <c r="K44" i="24"/>
  <c r="K21" i="24"/>
  <c r="K25" i="24"/>
  <c r="K41" i="24"/>
  <c r="K36" i="24"/>
  <c r="K13" i="24"/>
  <c r="K30" i="24"/>
  <c r="K33" i="24"/>
  <c r="K24" i="24"/>
  <c r="K49" i="24"/>
  <c r="K27" i="24"/>
  <c r="K46" i="24"/>
  <c r="K29" i="24"/>
  <c r="K22" i="24"/>
  <c r="K47" i="24"/>
  <c r="K42" i="24"/>
  <c r="K20" i="24"/>
  <c r="K45" i="24"/>
  <c r="K34" i="24"/>
  <c r="K32" i="24"/>
  <c r="K23" i="24"/>
  <c r="K38" i="24"/>
  <c r="K37" i="24"/>
  <c r="K18" i="24"/>
  <c r="K43" i="24"/>
  <c r="K48" i="24"/>
  <c r="K35" i="24"/>
  <c r="H40" i="26"/>
  <c r="K19" i="26"/>
  <c r="M24" i="26"/>
  <c r="H34" i="26"/>
  <c r="K33" i="26"/>
  <c r="M19" i="26"/>
  <c r="K25" i="26"/>
  <c r="P45" i="24"/>
  <c r="P23" i="24"/>
  <c r="H30" i="24"/>
  <c r="H17" i="24"/>
  <c r="H29" i="24"/>
  <c r="P39" i="24"/>
  <c r="P34" i="24"/>
  <c r="P18" i="24"/>
  <c r="K8" i="23"/>
  <c r="K5" i="23"/>
  <c r="K6" i="23"/>
  <c r="K7" i="23"/>
  <c r="K9" i="23"/>
  <c r="M25" i="26"/>
  <c r="K29" i="26"/>
  <c r="K43" i="26"/>
  <c r="P13" i="26"/>
  <c r="M17" i="26"/>
  <c r="M44" i="26"/>
  <c r="K39" i="26"/>
  <c r="M47" i="26"/>
  <c r="P47" i="26"/>
  <c r="K35" i="26"/>
  <c r="K45" i="26"/>
  <c r="M32" i="26"/>
  <c r="K23" i="26"/>
  <c r="M35" i="26"/>
  <c r="M13" i="26"/>
  <c r="M40" i="26"/>
  <c r="M43" i="26"/>
  <c r="H44" i="26"/>
  <c r="K41" i="26"/>
  <c r="M49" i="26"/>
  <c r="M34" i="26"/>
  <c r="M28" i="26"/>
  <c r="M31" i="26"/>
  <c r="P43" i="26"/>
  <c r="P30" i="26"/>
  <c r="P33" i="26"/>
  <c r="P26" i="26"/>
  <c r="P42" i="26"/>
  <c r="P18" i="26"/>
  <c r="H16" i="26"/>
  <c r="H42" i="26"/>
  <c r="H26" i="26"/>
  <c r="K48" i="26"/>
  <c r="K46" i="26"/>
  <c r="K44" i="26"/>
  <c r="K42" i="26"/>
  <c r="K40" i="26"/>
  <c r="K38" i="26"/>
  <c r="K36" i="26"/>
  <c r="K34" i="26"/>
  <c r="K32" i="26"/>
  <c r="K30" i="26"/>
  <c r="K28" i="26"/>
  <c r="K26" i="26"/>
  <c r="K24" i="26"/>
  <c r="K22" i="26"/>
  <c r="K20" i="26"/>
  <c r="K18" i="26"/>
  <c r="K16" i="26"/>
  <c r="K14" i="26"/>
  <c r="M21" i="26"/>
  <c r="M26" i="26"/>
  <c r="M36" i="26"/>
  <c r="K47" i="26"/>
  <c r="K15" i="26"/>
  <c r="M39" i="26"/>
  <c r="P39" i="26"/>
  <c r="P28" i="26"/>
  <c r="P44" i="26"/>
  <c r="P24" i="26"/>
  <c r="P25" i="26"/>
  <c r="O49" i="26"/>
  <c r="O47" i="26"/>
  <c r="O45" i="26"/>
  <c r="O43" i="26"/>
  <c r="O41" i="26"/>
  <c r="O39" i="26"/>
  <c r="O37" i="26"/>
  <c r="O35" i="26"/>
  <c r="O33" i="26"/>
  <c r="O31" i="26"/>
  <c r="O29" i="26"/>
  <c r="O27" i="26"/>
  <c r="O25" i="26"/>
  <c r="O23" i="26"/>
  <c r="O21" i="26"/>
  <c r="O19" i="26"/>
  <c r="O17" i="26"/>
  <c r="O15" i="26"/>
  <c r="O13" i="26"/>
  <c r="O48" i="26"/>
  <c r="O46" i="26"/>
  <c r="O44" i="26"/>
  <c r="O42" i="26"/>
  <c r="O40" i="26"/>
  <c r="O38" i="26"/>
  <c r="O36" i="26"/>
  <c r="O34" i="26"/>
  <c r="O32" i="26"/>
  <c r="O30" i="26"/>
  <c r="O28" i="26"/>
  <c r="O26" i="26"/>
  <c r="O24" i="26"/>
  <c r="O22" i="26"/>
  <c r="O20" i="26"/>
  <c r="O18" i="26"/>
  <c r="O16" i="26"/>
  <c r="O14" i="26"/>
  <c r="H38" i="26"/>
  <c r="H20" i="26"/>
  <c r="P49" i="26"/>
  <c r="P32" i="26"/>
  <c r="P48" i="26"/>
  <c r="P17" i="26"/>
  <c r="H36" i="26"/>
  <c r="P19" i="26"/>
  <c r="N49" i="26"/>
  <c r="N47" i="26"/>
  <c r="N45" i="26"/>
  <c r="N43" i="26"/>
  <c r="N41" i="26"/>
  <c r="N39" i="26"/>
  <c r="N37" i="26"/>
  <c r="N35" i="26"/>
  <c r="N33" i="26"/>
  <c r="N31" i="26"/>
  <c r="N29" i="26"/>
  <c r="N27" i="26"/>
  <c r="N25" i="26"/>
  <c r="N23" i="26"/>
  <c r="N21" i="26"/>
  <c r="N19" i="26"/>
  <c r="N17" i="26"/>
  <c r="N15" i="26"/>
  <c r="N13" i="26"/>
  <c r="N24" i="26"/>
  <c r="N22" i="26"/>
  <c r="N28" i="26"/>
  <c r="N48" i="26"/>
  <c r="N46" i="26"/>
  <c r="N44" i="26"/>
  <c r="N42" i="26"/>
  <c r="N40" i="26"/>
  <c r="N38" i="26"/>
  <c r="N36" i="26"/>
  <c r="N34" i="26"/>
  <c r="N32" i="26"/>
  <c r="N30" i="26"/>
  <c r="N26" i="26"/>
  <c r="N20" i="26"/>
  <c r="N18" i="26"/>
  <c r="N16" i="26"/>
  <c r="N14" i="26"/>
  <c r="M37" i="26"/>
  <c r="M42" i="26"/>
  <c r="K37" i="26"/>
  <c r="M20" i="26"/>
  <c r="K31" i="26"/>
  <c r="M23" i="26"/>
  <c r="P27" i="26"/>
  <c r="P16" i="26"/>
  <c r="P36" i="26"/>
  <c r="P23" i="26"/>
  <c r="P35" i="26"/>
  <c r="H31" i="26"/>
  <c r="H27" i="26"/>
  <c r="H47" i="26"/>
  <c r="H35" i="26"/>
  <c r="H49" i="26"/>
  <c r="H43" i="26"/>
  <c r="H33" i="26"/>
  <c r="H19" i="26"/>
  <c r="H15" i="26"/>
  <c r="H45" i="26"/>
  <c r="H39" i="26"/>
  <c r="H29" i="26"/>
  <c r="H17" i="26"/>
  <c r="H41" i="26"/>
  <c r="H37" i="26"/>
  <c r="H25" i="26"/>
  <c r="H23" i="26"/>
  <c r="H21" i="26"/>
  <c r="H13" i="26"/>
  <c r="H18" i="26"/>
  <c r="P14" i="26"/>
  <c r="P34" i="26"/>
  <c r="P21" i="26"/>
  <c r="H24" i="26"/>
  <c r="H48" i="26"/>
  <c r="H32" i="26"/>
  <c r="P15" i="26"/>
  <c r="K13" i="26"/>
  <c r="M33" i="26"/>
  <c r="M38" i="26"/>
  <c r="M48" i="26"/>
  <c r="M16" i="26"/>
  <c r="K27" i="26"/>
  <c r="K21" i="26"/>
  <c r="P29" i="26"/>
  <c r="P20" i="26"/>
  <c r="P38" i="26"/>
  <c r="P37" i="26"/>
  <c r="P41" i="26"/>
  <c r="P31" i="26"/>
  <c r="P22" i="26"/>
  <c r="P40" i="26"/>
  <c r="P45" i="26"/>
  <c r="H6" i="23"/>
  <c r="H5" i="23"/>
  <c r="H7" i="23"/>
  <c r="H8" i="23"/>
  <c r="H9" i="23"/>
  <c r="P40" i="24"/>
  <c r="P43" i="24"/>
  <c r="P38" i="24"/>
  <c r="P30" i="24"/>
  <c r="P47" i="24"/>
  <c r="P14" i="24"/>
  <c r="P17" i="24"/>
  <c r="P33" i="24"/>
  <c r="P49" i="24"/>
  <c r="P20" i="24"/>
  <c r="P48" i="24"/>
  <c r="P27" i="24"/>
  <c r="P15" i="24"/>
  <c r="P44" i="24"/>
  <c r="P36" i="24"/>
  <c r="H35" i="24"/>
  <c r="P19" i="24"/>
  <c r="P35" i="24"/>
  <c r="P24" i="24"/>
  <c r="P46" i="24"/>
  <c r="P31" i="24"/>
  <c r="P26" i="24"/>
  <c r="P28" i="24"/>
  <c r="P21" i="24"/>
  <c r="P37" i="24"/>
  <c r="P16" i="24"/>
  <c r="P25" i="24"/>
  <c r="P41" i="24"/>
  <c r="P32" i="24"/>
  <c r="P22" i="24"/>
  <c r="P13" i="24"/>
  <c r="P29" i="24"/>
  <c r="M40" i="24"/>
  <c r="M36" i="24"/>
  <c r="M28" i="24"/>
  <c r="M26" i="24"/>
  <c r="M24" i="24"/>
  <c r="M20" i="24"/>
  <c r="M18" i="24"/>
  <c r="M16" i="24"/>
  <c r="M22" i="24"/>
  <c r="M48" i="24"/>
  <c r="M44" i="24"/>
  <c r="M42" i="24"/>
  <c r="M32" i="24"/>
  <c r="M14" i="24"/>
  <c r="M46" i="24"/>
  <c r="M38" i="24"/>
  <c r="M30" i="24"/>
  <c r="M49" i="24"/>
  <c r="H39" i="24"/>
  <c r="H40" i="24"/>
  <c r="H19" i="24"/>
  <c r="M47" i="24"/>
  <c r="M39" i="24"/>
  <c r="M31" i="24"/>
  <c r="M23" i="24"/>
  <c r="M15" i="24"/>
  <c r="H36" i="24"/>
  <c r="H26" i="24"/>
  <c r="H45" i="24"/>
  <c r="H27" i="24"/>
  <c r="H28" i="24"/>
  <c r="H18" i="24"/>
  <c r="M27" i="24"/>
  <c r="M34" i="24"/>
  <c r="H33" i="24"/>
  <c r="H23" i="24"/>
  <c r="H46" i="24"/>
  <c r="H25" i="24"/>
  <c r="H15" i="24"/>
  <c r="N49" i="24"/>
  <c r="N47" i="24"/>
  <c r="N45" i="24"/>
  <c r="N43" i="24"/>
  <c r="N41" i="24"/>
  <c r="N39" i="24"/>
  <c r="N37" i="24"/>
  <c r="N35" i="24"/>
  <c r="N33" i="24"/>
  <c r="N31" i="24"/>
  <c r="N29" i="24"/>
  <c r="N27" i="24"/>
  <c r="N25" i="24"/>
  <c r="N23" i="24"/>
  <c r="N21" i="24"/>
  <c r="N19" i="24"/>
  <c r="N17" i="24"/>
  <c r="N15" i="24"/>
  <c r="N13" i="24"/>
  <c r="N44" i="24"/>
  <c r="N38" i="24"/>
  <c r="N34" i="24"/>
  <c r="N32" i="24"/>
  <c r="N30" i="24"/>
  <c r="N24" i="24"/>
  <c r="N18" i="24"/>
  <c r="N48" i="24"/>
  <c r="N36" i="24"/>
  <c r="N22" i="24"/>
  <c r="N16" i="24"/>
  <c r="N46" i="24"/>
  <c r="N42" i="24"/>
  <c r="N40" i="24"/>
  <c r="N28" i="24"/>
  <c r="N26" i="24"/>
  <c r="N20" i="24"/>
  <c r="N14" i="24"/>
  <c r="M45" i="24"/>
  <c r="M37" i="24"/>
  <c r="M29" i="24"/>
  <c r="M21" i="24"/>
  <c r="M13" i="24"/>
  <c r="H24" i="24"/>
  <c r="H42" i="24"/>
  <c r="H37" i="24"/>
  <c r="M43" i="24"/>
  <c r="M19" i="24"/>
  <c r="H13" i="24"/>
  <c r="Q47" i="24"/>
  <c r="Q45" i="24"/>
  <c r="Q37" i="24"/>
  <c r="Q33" i="24"/>
  <c r="Q21" i="24"/>
  <c r="Q48" i="24"/>
  <c r="Q46" i="24"/>
  <c r="Q44" i="24"/>
  <c r="Q42" i="24"/>
  <c r="Q40" i="24"/>
  <c r="Q38" i="24"/>
  <c r="Q36" i="24"/>
  <c r="Q34" i="24"/>
  <c r="Q32" i="24"/>
  <c r="Q30" i="24"/>
  <c r="Q28" i="24"/>
  <c r="Q26" i="24"/>
  <c r="Q24" i="24"/>
  <c r="Q22" i="24"/>
  <c r="Q20" i="24"/>
  <c r="Q18" i="24"/>
  <c r="Q16" i="24"/>
  <c r="Q14" i="24"/>
  <c r="Q49" i="24"/>
  <c r="Q35" i="24"/>
  <c r="Q31" i="24"/>
  <c r="Q15" i="24"/>
  <c r="Q29" i="24"/>
  <c r="Q27" i="24"/>
  <c r="Q23" i="24"/>
  <c r="Q17" i="24"/>
  <c r="Q43" i="24"/>
  <c r="Q41" i="24"/>
  <c r="Q39" i="24"/>
  <c r="Q25" i="24"/>
  <c r="Q19" i="24"/>
  <c r="Q13" i="24"/>
  <c r="H20" i="24"/>
  <c r="H32" i="24"/>
  <c r="H21" i="24"/>
  <c r="H38" i="24"/>
  <c r="H49" i="24"/>
  <c r="M35" i="24"/>
  <c r="H47" i="24"/>
  <c r="H48" i="24"/>
  <c r="H34" i="24"/>
  <c r="M41" i="24"/>
  <c r="M33" i="24"/>
  <c r="M25" i="24"/>
  <c r="M17" i="24"/>
  <c r="O49" i="24"/>
  <c r="O47" i="24"/>
  <c r="O45" i="24"/>
  <c r="O43" i="24"/>
  <c r="O41" i="24"/>
  <c r="O39" i="24"/>
  <c r="O37" i="24"/>
  <c r="O35" i="24"/>
  <c r="O33" i="24"/>
  <c r="O31" i="24"/>
  <c r="O29" i="24"/>
  <c r="O27" i="24"/>
  <c r="O25" i="24"/>
  <c r="O23" i="24"/>
  <c r="O21" i="24"/>
  <c r="O19" i="24"/>
  <c r="O17" i="24"/>
  <c r="O15" i="24"/>
  <c r="O13" i="24"/>
  <c r="O48" i="24"/>
  <c r="O46" i="24"/>
  <c r="O44" i="24"/>
  <c r="O42" i="24"/>
  <c r="O40" i="24"/>
  <c r="O38" i="24"/>
  <c r="O36" i="24"/>
  <c r="O34" i="24"/>
  <c r="O32" i="24"/>
  <c r="O30" i="24"/>
  <c r="O28" i="24"/>
  <c r="O26" i="24"/>
  <c r="O24" i="24"/>
  <c r="O22" i="24"/>
  <c r="O20" i="24"/>
  <c r="O18" i="24"/>
  <c r="O16" i="24"/>
  <c r="O14" i="24"/>
  <c r="H43" i="24"/>
  <c r="H16" i="24"/>
  <c r="H44" i="24"/>
  <c r="H22" i="24"/>
  <c r="H31" i="24"/>
  <c r="D6" i="23"/>
  <c r="D7" i="23"/>
  <c r="D8" i="23"/>
  <c r="D5" i="23"/>
  <c r="D9" i="23"/>
  <c r="C14" i="23"/>
  <c r="E14" i="23" s="1"/>
  <c r="C15" i="23"/>
  <c r="E15" i="23" s="1"/>
  <c r="C16" i="23"/>
  <c r="E16" i="23" s="1"/>
  <c r="C17" i="23"/>
  <c r="E17" i="23" s="1"/>
  <c r="C18" i="23"/>
  <c r="E18" i="23" s="1"/>
  <c r="C19" i="23"/>
  <c r="E19" i="23" s="1"/>
  <c r="C20" i="23"/>
  <c r="E20" i="23" s="1"/>
  <c r="C21" i="23"/>
  <c r="E21" i="23" s="1"/>
  <c r="C22" i="23"/>
  <c r="E22" i="23" s="1"/>
  <c r="C23" i="23"/>
  <c r="E23" i="23" s="1"/>
  <c r="C24" i="23"/>
  <c r="E24" i="23" s="1"/>
  <c r="C25" i="23"/>
  <c r="E25" i="23" s="1"/>
  <c r="C26" i="23"/>
  <c r="E26" i="23" s="1"/>
  <c r="C27" i="23"/>
  <c r="E27" i="23" s="1"/>
  <c r="C28" i="23"/>
  <c r="E28" i="23" s="1"/>
  <c r="C29" i="23"/>
  <c r="E29" i="23" s="1"/>
  <c r="C30" i="23"/>
  <c r="E30" i="23" s="1"/>
  <c r="C31" i="23"/>
  <c r="E31" i="23" s="1"/>
  <c r="C32" i="23"/>
  <c r="E32" i="23" s="1"/>
  <c r="C33" i="23"/>
  <c r="E33" i="23" s="1"/>
  <c r="C34" i="23"/>
  <c r="E34" i="23" s="1"/>
  <c r="C35" i="23"/>
  <c r="E35" i="23" s="1"/>
  <c r="C36" i="23"/>
  <c r="E36" i="23" s="1"/>
  <c r="C37" i="23"/>
  <c r="E37" i="23" s="1"/>
  <c r="C38" i="23"/>
  <c r="E38" i="23" s="1"/>
  <c r="C39" i="23"/>
  <c r="E39" i="23" s="1"/>
  <c r="C40" i="23"/>
  <c r="E40" i="23" s="1"/>
  <c r="C41" i="23"/>
  <c r="E41" i="23" s="1"/>
  <c r="C42" i="23"/>
  <c r="E42" i="23" s="1"/>
  <c r="C43" i="23"/>
  <c r="E43" i="23" s="1"/>
  <c r="C44" i="23"/>
  <c r="E44" i="23" s="1"/>
  <c r="C45" i="23"/>
  <c r="E45" i="23" s="1"/>
  <c r="C46" i="23"/>
  <c r="E46" i="23" s="1"/>
  <c r="C47" i="23"/>
  <c r="E47" i="23" s="1"/>
  <c r="C48" i="23"/>
  <c r="E48" i="23" s="1"/>
  <c r="C49" i="23"/>
  <c r="E49" i="23" s="1"/>
  <c r="C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13" i="23"/>
  <c r="D4" i="23"/>
  <c r="C4" i="23"/>
  <c r="B3" i="23"/>
  <c r="C7" i="23" l="1"/>
  <c r="C5" i="23"/>
  <c r="C8" i="23"/>
  <c r="C6" i="23"/>
  <c r="B6" i="23"/>
  <c r="E13" i="23"/>
  <c r="B8" i="23"/>
  <c r="C9" i="23"/>
  <c r="B7" i="23"/>
  <c r="B9" i="23"/>
  <c r="B5" i="23"/>
  <c r="E8" i="23" l="1"/>
  <c r="E9" i="23"/>
  <c r="E6" i="23"/>
  <c r="E5" i="23"/>
  <c r="E7" i="23"/>
  <c r="Q12" i="19" l="1"/>
  <c r="O12" i="19"/>
  <c r="N12" i="19"/>
  <c r="L12" i="19"/>
  <c r="J12" i="19"/>
  <c r="I12" i="19"/>
  <c r="H12" i="19"/>
  <c r="M12" i="19" s="1"/>
  <c r="F9" i="19"/>
  <c r="E9" i="19"/>
  <c r="D9" i="19"/>
  <c r="C9" i="19"/>
  <c r="F7" i="19"/>
  <c r="E7" i="19"/>
  <c r="D7" i="19"/>
  <c r="C7" i="19"/>
  <c r="F6" i="19"/>
  <c r="E6" i="19"/>
  <c r="D6" i="19"/>
  <c r="C6" i="19"/>
  <c r="F5" i="19"/>
  <c r="E5" i="19"/>
  <c r="D5" i="19"/>
  <c r="C5" i="19"/>
  <c r="B2" i="19"/>
  <c r="G6" i="19" l="1"/>
  <c r="J15" i="19"/>
  <c r="J21" i="19"/>
  <c r="J44" i="19"/>
  <c r="J13" i="19"/>
  <c r="G8" i="19"/>
  <c r="J19" i="19"/>
  <c r="L27" i="19"/>
  <c r="J48" i="19"/>
  <c r="L16" i="19"/>
  <c r="L18" i="19"/>
  <c r="L24" i="19"/>
  <c r="L47" i="19"/>
  <c r="B6" i="19"/>
  <c r="L45" i="19"/>
  <c r="L49" i="19"/>
  <c r="L31" i="19"/>
  <c r="I33" i="19"/>
  <c r="I17" i="19"/>
  <c r="I32" i="19"/>
  <c r="G7" i="19"/>
  <c r="G9" i="19"/>
  <c r="I44" i="19"/>
  <c r="I15" i="19"/>
  <c r="J47" i="19"/>
  <c r="J43" i="19"/>
  <c r="J39" i="19"/>
  <c r="J35" i="19"/>
  <c r="J31" i="19"/>
  <c r="J27" i="19"/>
  <c r="J49" i="19"/>
  <c r="J45" i="19"/>
  <c r="J41" i="19"/>
  <c r="J37" i="19"/>
  <c r="J33" i="19"/>
  <c r="J29" i="19"/>
  <c r="J38" i="19"/>
  <c r="J34" i="19"/>
  <c r="J26" i="19"/>
  <c r="J22" i="19"/>
  <c r="J18" i="19"/>
  <c r="J14" i="19"/>
  <c r="J42" i="19"/>
  <c r="J36" i="19"/>
  <c r="J30" i="19"/>
  <c r="J24" i="19"/>
  <c r="J20" i="19"/>
  <c r="J16" i="19"/>
  <c r="J40" i="19"/>
  <c r="E8" i="19"/>
  <c r="D8" i="19"/>
  <c r="L14" i="19"/>
  <c r="J17" i="19"/>
  <c r="I19" i="19"/>
  <c r="J32" i="19"/>
  <c r="L43" i="19"/>
  <c r="B9" i="19"/>
  <c r="B7" i="19"/>
  <c r="I21" i="19"/>
  <c r="I42" i="19"/>
  <c r="B8" i="19"/>
  <c r="I46" i="19"/>
  <c r="C8" i="19"/>
  <c r="L20" i="19"/>
  <c r="J23" i="19"/>
  <c r="I25" i="19"/>
  <c r="I28" i="19"/>
  <c r="J46" i="19"/>
  <c r="I37" i="19"/>
  <c r="I23" i="19"/>
  <c r="I29" i="19"/>
  <c r="I41" i="19"/>
  <c r="F8" i="19"/>
  <c r="L22" i="19"/>
  <c r="J25" i="19"/>
  <c r="J28" i="19"/>
  <c r="I40" i="19"/>
  <c r="I13" i="19"/>
  <c r="I16" i="19"/>
  <c r="I20" i="19"/>
  <c r="I24" i="19"/>
  <c r="I27" i="19"/>
  <c r="L29" i="19"/>
  <c r="I30" i="19"/>
  <c r="I36" i="19"/>
  <c r="L39" i="19"/>
  <c r="I49" i="19"/>
  <c r="I47" i="19"/>
  <c r="I43" i="19"/>
  <c r="I39" i="19"/>
  <c r="I35" i="19"/>
  <c r="L13" i="19"/>
  <c r="L17" i="19"/>
  <c r="L21" i="19"/>
  <c r="L25" i="19"/>
  <c r="L35" i="19"/>
  <c r="I45" i="19"/>
  <c r="L48" i="19"/>
  <c r="L44" i="19"/>
  <c r="L40" i="19"/>
  <c r="L36" i="19"/>
  <c r="L32" i="19"/>
  <c r="L28" i="19"/>
  <c r="L46" i="19"/>
  <c r="L42" i="19"/>
  <c r="L38" i="19"/>
  <c r="L34" i="19"/>
  <c r="L30" i="19"/>
  <c r="L26" i="19"/>
  <c r="I14" i="19"/>
  <c r="I18" i="19"/>
  <c r="I22" i="19"/>
  <c r="I26" i="19"/>
  <c r="I31" i="19"/>
  <c r="L33" i="19"/>
  <c r="I34" i="19"/>
  <c r="I38" i="19"/>
  <c r="L41" i="19"/>
  <c r="L15" i="19"/>
  <c r="L19" i="19"/>
  <c r="L23" i="19"/>
  <c r="L37" i="19"/>
  <c r="I48" i="19"/>
  <c r="H13" i="19" l="1"/>
  <c r="P30" i="19"/>
  <c r="K14" i="19"/>
  <c r="P41" i="19"/>
  <c r="M45" i="19"/>
  <c r="K35" i="19"/>
  <c r="M49" i="19"/>
  <c r="M39" i="19"/>
  <c r="H48" i="19"/>
  <c r="K17" i="19"/>
  <c r="K16" i="19"/>
  <c r="H36" i="19"/>
  <c r="K25" i="19"/>
  <c r="K49" i="19"/>
  <c r="P49" i="19"/>
  <c r="H33" i="19"/>
  <c r="H25" i="19"/>
  <c r="K44" i="19"/>
  <c r="H40" i="19"/>
  <c r="P28" i="19"/>
  <c r="K45" i="19"/>
  <c r="P13" i="19"/>
  <c r="P36" i="19"/>
  <c r="P44" i="19"/>
  <c r="H42" i="19"/>
  <c r="K21" i="19"/>
  <c r="P23" i="19"/>
  <c r="H43" i="19"/>
  <c r="P14" i="19"/>
  <c r="K27" i="19"/>
  <c r="K36" i="19"/>
  <c r="P17" i="19"/>
  <c r="K37" i="19"/>
  <c r="K24" i="19"/>
  <c r="K47" i="19"/>
  <c r="P48" i="19"/>
  <c r="H32" i="19"/>
  <c r="K40" i="19"/>
  <c r="P27" i="19"/>
  <c r="P26" i="19"/>
  <c r="H30" i="19"/>
  <c r="K48" i="19"/>
  <c r="K28" i="19"/>
  <c r="H38" i="19"/>
  <c r="K13" i="19"/>
  <c r="P37" i="19"/>
  <c r="P20" i="19"/>
  <c r="M19" i="19"/>
  <c r="H41" i="19"/>
  <c r="H45" i="19"/>
  <c r="H14" i="19"/>
  <c r="H49" i="19"/>
  <c r="H39" i="19"/>
  <c r="H35" i="19"/>
  <c r="H27" i="19"/>
  <c r="H26" i="19"/>
  <c r="H24" i="19"/>
  <c r="H22" i="19"/>
  <c r="H20" i="19"/>
  <c r="H37" i="19"/>
  <c r="H31" i="19"/>
  <c r="H18" i="19"/>
  <c r="H16" i="19"/>
  <c r="P25" i="19"/>
  <c r="M28" i="19"/>
  <c r="P22" i="19"/>
  <c r="M37" i="19"/>
  <c r="H46" i="19"/>
  <c r="P24" i="19"/>
  <c r="K22" i="19"/>
  <c r="M32" i="19"/>
  <c r="Q47" i="19"/>
  <c r="Q43" i="19"/>
  <c r="Q39" i="19"/>
  <c r="Q35" i="19"/>
  <c r="Q49" i="19"/>
  <c r="Q36" i="19"/>
  <c r="Q40" i="19"/>
  <c r="Q32" i="19"/>
  <c r="Q29" i="19"/>
  <c r="Q22" i="19"/>
  <c r="Q18" i="19"/>
  <c r="Q14" i="19"/>
  <c r="Q38" i="19"/>
  <c r="Q42" i="19"/>
  <c r="Q37" i="19"/>
  <c r="Q33" i="19"/>
  <c r="Q28" i="19"/>
  <c r="Q24" i="19"/>
  <c r="Q20" i="19"/>
  <c r="Q16" i="19"/>
  <c r="Q41" i="19"/>
  <c r="Q19" i="19"/>
  <c r="Q15" i="19"/>
  <c r="Q13" i="19"/>
  <c r="Q31" i="19"/>
  <c r="Q30" i="19"/>
  <c r="Q17" i="19"/>
  <c r="Q48" i="19"/>
  <c r="Q44" i="19"/>
  <c r="Q45" i="19"/>
  <c r="Q46" i="19"/>
  <c r="Q21" i="19"/>
  <c r="Q34" i="19"/>
  <c r="Q27" i="19"/>
  <c r="Q26" i="19"/>
  <c r="Q25" i="19"/>
  <c r="Q23" i="19"/>
  <c r="P32" i="19"/>
  <c r="H34" i="19"/>
  <c r="M43" i="19"/>
  <c r="P33" i="19"/>
  <c r="P35" i="19"/>
  <c r="P43" i="19"/>
  <c r="P47" i="19"/>
  <c r="H28" i="19"/>
  <c r="O46" i="19"/>
  <c r="O42" i="19"/>
  <c r="O38" i="19"/>
  <c r="O41" i="19"/>
  <c r="O30" i="19"/>
  <c r="O45" i="19"/>
  <c r="O36" i="19"/>
  <c r="O27" i="19"/>
  <c r="O25" i="19"/>
  <c r="O21" i="19"/>
  <c r="O17" i="19"/>
  <c r="O13" i="19"/>
  <c r="O48" i="19"/>
  <c r="O43" i="19"/>
  <c r="O34" i="19"/>
  <c r="O26" i="19"/>
  <c r="O47" i="19"/>
  <c r="O31" i="19"/>
  <c r="O23" i="19"/>
  <c r="O19" i="19"/>
  <c r="O15" i="19"/>
  <c r="O28" i="19"/>
  <c r="O24" i="19"/>
  <c r="O22" i="19"/>
  <c r="O29" i="19"/>
  <c r="O20" i="19"/>
  <c r="O37" i="19"/>
  <c r="O32" i="19"/>
  <c r="O18" i="19"/>
  <c r="O16" i="19"/>
  <c r="O14" i="19"/>
  <c r="O33" i="19"/>
  <c r="O40" i="19"/>
  <c r="O35" i="19"/>
  <c r="O49" i="19"/>
  <c r="O44" i="19"/>
  <c r="O39" i="19"/>
  <c r="M20" i="19"/>
  <c r="P29" i="19"/>
  <c r="M41" i="19"/>
  <c r="H23" i="19"/>
  <c r="M23" i="19"/>
  <c r="M33" i="19"/>
  <c r="H15" i="19"/>
  <c r="H47" i="19"/>
  <c r="P18" i="19"/>
  <c r="M18" i="19"/>
  <c r="M22" i="19"/>
  <c r="P46" i="19"/>
  <c r="H21" i="19"/>
  <c r="P15" i="19"/>
  <c r="H17" i="19"/>
  <c r="M44" i="19"/>
  <c r="P45" i="19"/>
  <c r="M14" i="19"/>
  <c r="P42" i="19"/>
  <c r="P21" i="19"/>
  <c r="K42" i="19"/>
  <c r="K46" i="19"/>
  <c r="K23" i="19"/>
  <c r="K19" i="19"/>
  <c r="K15" i="19"/>
  <c r="K32" i="19"/>
  <c r="K30" i="19"/>
  <c r="K41" i="19"/>
  <c r="K29" i="19"/>
  <c r="K20" i="19"/>
  <c r="K18" i="19"/>
  <c r="K39" i="19"/>
  <c r="K34" i="19"/>
  <c r="K43" i="19"/>
  <c r="K38" i="19"/>
  <c r="K33" i="19"/>
  <c r="K26" i="19"/>
  <c r="P31" i="19"/>
  <c r="M13" i="19"/>
  <c r="P38" i="19"/>
  <c r="P16" i="19"/>
  <c r="M24" i="19"/>
  <c r="P19" i="19"/>
  <c r="P34" i="19"/>
  <c r="M16" i="19"/>
  <c r="H44" i="19"/>
  <c r="P40" i="19"/>
  <c r="N49" i="19"/>
  <c r="N45" i="19"/>
  <c r="N41" i="19"/>
  <c r="N37" i="19"/>
  <c r="N33" i="19"/>
  <c r="N29" i="19"/>
  <c r="N47" i="19"/>
  <c r="N43" i="19"/>
  <c r="N39" i="19"/>
  <c r="N35" i="19"/>
  <c r="N31" i="19"/>
  <c r="N27" i="19"/>
  <c r="N24" i="19"/>
  <c r="N20" i="19"/>
  <c r="N16" i="19"/>
  <c r="N30" i="19"/>
  <c r="N44" i="19"/>
  <c r="N22" i="19"/>
  <c r="N18" i="19"/>
  <c r="N14" i="19"/>
  <c r="N48" i="19"/>
  <c r="N38" i="19"/>
  <c r="N34" i="19"/>
  <c r="N26" i="19"/>
  <c r="N46" i="19"/>
  <c r="N21" i="19"/>
  <c r="N17" i="19"/>
  <c r="N15" i="19"/>
  <c r="N42" i="19"/>
  <c r="N36" i="19"/>
  <c r="N19" i="19"/>
  <c r="N32" i="19"/>
  <c r="N13" i="19"/>
  <c r="N25" i="19"/>
  <c r="N40" i="19"/>
  <c r="N23" i="19"/>
  <c r="N28" i="19"/>
  <c r="P39" i="19"/>
  <c r="K31" i="19"/>
  <c r="M34" i="19"/>
  <c r="M35" i="19"/>
  <c r="M47" i="19"/>
  <c r="M36" i="19"/>
  <c r="M30" i="19"/>
  <c r="M31" i="19"/>
  <c r="M17" i="19"/>
  <c r="M42" i="19"/>
  <c r="M38" i="19"/>
  <c r="M27" i="19"/>
  <c r="M25" i="19"/>
  <c r="M48" i="19"/>
  <c r="M26" i="19"/>
  <c r="M21" i="19"/>
  <c r="M40" i="19"/>
  <c r="M29" i="19"/>
  <c r="M46" i="19"/>
  <c r="H29" i="19"/>
  <c r="H19" i="19"/>
  <c r="M15" i="19"/>
</calcChain>
</file>

<file path=xl/sharedStrings.xml><?xml version="1.0" encoding="utf-8"?>
<sst xmlns="http://schemas.openxmlformats.org/spreadsheetml/2006/main" count="122" uniqueCount="29">
  <si>
    <t>n° elem</t>
  </si>
  <si>
    <t>n° rip</t>
  </si>
  <si>
    <t>i</t>
  </si>
  <si>
    <t>max</t>
  </si>
  <si>
    <t>min</t>
  </si>
  <si>
    <t>original data</t>
  </si>
  <si>
    <t>min-max normalization</t>
  </si>
  <si>
    <t>mean normalization</t>
  </si>
  <si>
    <t>n iter</t>
  </si>
  <si>
    <t>μ</t>
  </si>
  <si>
    <t>σ</t>
  </si>
  <si>
    <t>exec time</t>
  </si>
  <si>
    <t>res</t>
  </si>
  <si>
    <t>std</t>
  </si>
  <si>
    <t>std % on exec time</t>
  </si>
  <si>
    <t>relative error ε</t>
  </si>
  <si>
    <t>ε</t>
  </si>
  <si>
    <t>std % exec</t>
  </si>
  <si>
    <t>median</t>
  </si>
  <si>
    <t>mean</t>
  </si>
  <si>
    <t>BST</t>
  </si>
  <si>
    <t>BST ALGORITHMS</t>
  </si>
  <si>
    <t>RBT</t>
  </si>
  <si>
    <t>AVL</t>
  </si>
  <si>
    <t>Binary Search Tree (classic)</t>
  </si>
  <si>
    <t>Red-Black Trees</t>
  </si>
  <si>
    <t>Adelson-Velskij and Landis Trees</t>
  </si>
  <si>
    <t xml:space="preserve"> exec time </t>
  </si>
  <si>
    <t xml:space="preserve"> std % exec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</si>
</sst>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0"/>
    <numFmt numFmtId="165" formatCode="_-* #,##0_-;\-* #,##0_-;_-* &quot;-&quot;??_-;_-@_-"/>
    <numFmt numFmtId="166" formatCode="0.00000"/>
    <numFmt numFmtId="167" formatCode="#,##0.000000"/>
    <numFmt numFmtId="168" formatCode="0.00000%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5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165" fontId="0" fillId="0" borderId="0" xfId="1" applyNumberFormat="1" applyFont="1"/>
    <xf numFmtId="11" fontId="0" fillId="0" borderId="0" xfId="1" applyNumberFormat="1" applyFont="1"/>
    <xf numFmtId="165" fontId="2" fillId="0" borderId="0" xfId="1" applyNumberFormat="1" applyFont="1" applyAlignment="1"/>
    <xf numFmtId="165" fontId="2" fillId="0" borderId="0" xfId="1" applyNumberFormat="1" applyFont="1" applyBorder="1" applyAlignment="1">
      <alignment horizontal="center" vertical="center" wrapText="1"/>
    </xf>
    <xf numFmtId="0" fontId="3" fillId="0" borderId="0" xfId="0" applyFont="1"/>
    <xf numFmtId="11" fontId="0" fillId="0" borderId="0" xfId="0" applyNumberFormat="1" applyBorder="1"/>
    <xf numFmtId="164" fontId="0" fillId="0" borderId="0" xfId="0" applyNumberFormat="1" applyBorder="1"/>
    <xf numFmtId="0" fontId="0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6" fontId="0" fillId="0" borderId="0" xfId="0" applyNumberFormat="1" applyBorder="1"/>
    <xf numFmtId="11" fontId="0" fillId="0" borderId="0" xfId="0" applyNumberFormat="1"/>
    <xf numFmtId="165" fontId="0" fillId="0" borderId="0" xfId="1" applyNumberFormat="1" applyFont="1" applyBorder="1"/>
    <xf numFmtId="3" fontId="0" fillId="0" borderId="0" xfId="1" applyNumberFormat="1" applyFont="1"/>
    <xf numFmtId="0" fontId="0" fillId="0" borderId="0" xfId="0" applyNumberFormat="1"/>
    <xf numFmtId="0" fontId="0" fillId="0" borderId="0" xfId="0" applyBorder="1"/>
    <xf numFmtId="3" fontId="0" fillId="0" borderId="0" xfId="0" applyNumberFormat="1" applyBorder="1"/>
    <xf numFmtId="0" fontId="0" fillId="0" borderId="14" xfId="0" applyBorder="1"/>
    <xf numFmtId="165" fontId="2" fillId="0" borderId="2" xfId="1" applyNumberFormat="1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11" fontId="0" fillId="0" borderId="8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1" fontId="0" fillId="0" borderId="5" xfId="0" applyNumberForma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1" fontId="0" fillId="0" borderId="0" xfId="1" applyNumberFormat="1" applyFont="1"/>
    <xf numFmtId="164" fontId="0" fillId="0" borderId="0" xfId="1" applyNumberFormat="1" applyFont="1"/>
    <xf numFmtId="0" fontId="4" fillId="0" borderId="0" xfId="0" applyFont="1" applyAlignment="1">
      <alignment horizontal="center"/>
    </xf>
    <xf numFmtId="167" fontId="0" fillId="0" borderId="0" xfId="1" applyNumberFormat="1" applyFont="1"/>
    <xf numFmtId="9" fontId="0" fillId="0" borderId="0" xfId="2" applyFont="1"/>
    <xf numFmtId="11" fontId="0" fillId="0" borderId="0" xfId="0" applyNumberFormat="1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1" fontId="0" fillId="0" borderId="5" xfId="0" applyNumberFormat="1" applyFont="1" applyBorder="1" applyAlignment="1">
      <alignment horizontal="center"/>
    </xf>
    <xf numFmtId="0" fontId="5" fillId="0" borderId="0" xfId="0" applyFont="1"/>
    <xf numFmtId="10" fontId="0" fillId="0" borderId="9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0" fillId="0" borderId="7" xfId="0" applyFont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11" fontId="0" fillId="0" borderId="7" xfId="0" applyNumberFormat="1" applyBorder="1" applyAlignment="1">
      <alignment horizontal="center"/>
    </xf>
    <xf numFmtId="10" fontId="0" fillId="0" borderId="10" xfId="2" applyNumberFormat="1" applyFont="1" applyBorder="1" applyAlignment="1">
      <alignment horizontal="center"/>
    </xf>
    <xf numFmtId="10" fontId="0" fillId="0" borderId="0" xfId="2" applyNumberFormat="1" applyFont="1" applyBorder="1" applyAlignment="1">
      <alignment horizontal="center"/>
    </xf>
    <xf numFmtId="10" fontId="0" fillId="0" borderId="4" xfId="2" applyNumberFormat="1" applyFont="1" applyBorder="1" applyAlignment="1">
      <alignment horizontal="center"/>
    </xf>
    <xf numFmtId="10" fontId="0" fillId="0" borderId="5" xfId="2" applyNumberFormat="1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0" fontId="6" fillId="0" borderId="0" xfId="0" applyFont="1" applyAlignment="1">
      <alignment vertical="center"/>
    </xf>
    <xf numFmtId="11" fontId="0" fillId="0" borderId="0" xfId="1" applyNumberFormat="1" applyFont="1" applyBorder="1"/>
    <xf numFmtId="3" fontId="0" fillId="0" borderId="7" xfId="1" applyNumberFormat="1" applyFont="1" applyBorder="1"/>
    <xf numFmtId="11" fontId="0" fillId="0" borderId="8" xfId="1" applyNumberFormat="1" applyFont="1" applyBorder="1"/>
    <xf numFmtId="3" fontId="0" fillId="0" borderId="10" xfId="1" applyNumberFormat="1" applyFont="1" applyBorder="1"/>
    <xf numFmtId="3" fontId="0" fillId="0" borderId="4" xfId="1" applyNumberFormat="1" applyFont="1" applyBorder="1"/>
    <xf numFmtId="11" fontId="0" fillId="0" borderId="5" xfId="1" applyNumberFormat="1" applyFont="1" applyBorder="1"/>
    <xf numFmtId="11" fontId="0" fillId="0" borderId="7" xfId="1" applyNumberFormat="1" applyFont="1" applyBorder="1"/>
    <xf numFmtId="11" fontId="0" fillId="0" borderId="10" xfId="1" applyNumberFormat="1" applyFont="1" applyBorder="1"/>
    <xf numFmtId="11" fontId="0" fillId="0" borderId="4" xfId="1" applyNumberFormat="1" applyFont="1" applyBorder="1"/>
    <xf numFmtId="0" fontId="2" fillId="0" borderId="7" xfId="0" applyFont="1" applyBorder="1"/>
    <xf numFmtId="0" fontId="2" fillId="0" borderId="10" xfId="0" applyFont="1" applyBorder="1"/>
    <xf numFmtId="0" fontId="2" fillId="0" borderId="4" xfId="0" applyFont="1" applyBorder="1"/>
    <xf numFmtId="0" fontId="2" fillId="0" borderId="15" xfId="0" applyFont="1" applyBorder="1" applyAlignment="1">
      <alignment horizontal="center" vertical="center" wrapText="1"/>
    </xf>
    <xf numFmtId="1" fontId="2" fillId="0" borderId="16" xfId="0" applyNumberFormat="1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10" fontId="0" fillId="0" borderId="8" xfId="2" applyNumberFormat="1" applyFont="1" applyBorder="1"/>
    <xf numFmtId="10" fontId="0" fillId="0" borderId="0" xfId="2" applyNumberFormat="1" applyFont="1" applyBorder="1"/>
    <xf numFmtId="10" fontId="0" fillId="0" borderId="5" xfId="2" applyNumberFormat="1" applyFont="1" applyBorder="1"/>
    <xf numFmtId="10" fontId="0" fillId="0" borderId="9" xfId="2" applyNumberFormat="1" applyFont="1" applyBorder="1"/>
    <xf numFmtId="10" fontId="0" fillId="0" borderId="11" xfId="2" applyNumberFormat="1" applyFont="1" applyBorder="1"/>
    <xf numFmtId="10" fontId="0" fillId="0" borderId="6" xfId="2" applyNumberFormat="1" applyFont="1" applyBorder="1"/>
    <xf numFmtId="165" fontId="2" fillId="0" borderId="18" xfId="1" applyNumberFormat="1" applyFont="1" applyBorder="1" applyAlignment="1">
      <alignment horizontal="center" vertical="center" wrapText="1"/>
    </xf>
    <xf numFmtId="165" fontId="2" fillId="0" borderId="19" xfId="1" applyNumberFormat="1" applyFont="1" applyBorder="1" applyAlignment="1">
      <alignment horizontal="center" vertical="center" wrapText="1"/>
    </xf>
    <xf numFmtId="165" fontId="2" fillId="0" borderId="20" xfId="1" applyNumberFormat="1" applyFont="1" applyBorder="1" applyAlignment="1">
      <alignment horizontal="center" vertical="center" wrapText="1"/>
    </xf>
    <xf numFmtId="10" fontId="0" fillId="0" borderId="0" xfId="2" applyNumberFormat="1" applyFont="1"/>
    <xf numFmtId="0" fontId="9" fillId="0" borderId="0" xfId="0" applyFont="1" applyAlignment="1">
      <alignment vertical="center"/>
    </xf>
    <xf numFmtId="0" fontId="2" fillId="0" borderId="9" xfId="0" applyFont="1" applyBorder="1" applyAlignment="1">
      <alignment horizontal="center"/>
    </xf>
    <xf numFmtId="10" fontId="0" fillId="0" borderId="0" xfId="0" applyNumberFormat="1"/>
    <xf numFmtId="10" fontId="0" fillId="0" borderId="0" xfId="1" applyNumberFormat="1" applyFont="1" applyBorder="1"/>
    <xf numFmtId="10" fontId="0" fillId="0" borderId="11" xfId="1" applyNumberFormat="1" applyFont="1" applyBorder="1"/>
    <xf numFmtId="10" fontId="0" fillId="0" borderId="14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68" fontId="0" fillId="0" borderId="10" xfId="0" applyNumberFormat="1" applyBorder="1" applyAlignment="1">
      <alignment horizontal="center"/>
    </xf>
    <xf numFmtId="168" fontId="0" fillId="0" borderId="4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0" fontId="2" fillId="0" borderId="18" xfId="0" applyFont="1" applyBorder="1" applyAlignment="1">
      <alignment horizontal="center" vertical="center" wrapText="1"/>
    </xf>
    <xf numFmtId="1" fontId="2" fillId="0" borderId="19" xfId="0" applyNumberFormat="1" applyFont="1" applyBorder="1" applyAlignment="1">
      <alignment horizontal="center" vertical="center" wrapText="1"/>
    </xf>
    <xf numFmtId="1" fontId="2" fillId="0" borderId="20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5" fontId="2" fillId="0" borderId="14" xfId="1" applyNumberFormat="1" applyFont="1" applyBorder="1" applyAlignment="1">
      <alignment horizontal="center" vertical="center" wrapText="1"/>
    </xf>
    <xf numFmtId="165" fontId="2" fillId="0" borderId="13" xfId="1" applyNumberFormat="1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5" fontId="2" fillId="0" borderId="12" xfId="1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9" fontId="0" fillId="0" borderId="0" xfId="2" applyNumberFormat="1" applyFont="1"/>
    <xf numFmtId="0" fontId="2" fillId="0" borderId="14" xfId="0" applyFont="1" applyBorder="1"/>
    <xf numFmtId="0" fontId="2" fillId="0" borderId="12" xfId="0" applyFont="1" applyBorder="1"/>
    <xf numFmtId="0" fontId="2" fillId="0" borderId="13" xfId="0" applyFont="1" applyBorder="1"/>
    <xf numFmtId="10" fontId="0" fillId="0" borderId="0" xfId="0" applyNumberFormat="1" applyBorder="1"/>
    <xf numFmtId="10" fontId="0" fillId="0" borderId="11" xfId="0" applyNumberFormat="1" applyBorder="1"/>
    <xf numFmtId="11" fontId="0" fillId="0" borderId="5" xfId="0" applyNumberFormat="1" applyBorder="1"/>
    <xf numFmtId="10" fontId="0" fillId="0" borderId="5" xfId="0" applyNumberFormat="1" applyBorder="1"/>
    <xf numFmtId="10" fontId="0" fillId="0" borderId="6" xfId="0" applyNumberFormat="1" applyBorder="1"/>
    <xf numFmtId="11" fontId="0" fillId="0" borderId="7" xfId="0" applyNumberFormat="1" applyBorder="1"/>
    <xf numFmtId="11" fontId="0" fillId="0" borderId="8" xfId="0" applyNumberFormat="1" applyBorder="1"/>
    <xf numFmtId="11" fontId="0" fillId="0" borderId="9" xfId="0" applyNumberFormat="1" applyBorder="1"/>
    <xf numFmtId="11" fontId="0" fillId="0" borderId="10" xfId="0" applyNumberFormat="1" applyBorder="1"/>
    <xf numFmtId="11" fontId="0" fillId="0" borderId="11" xfId="0" applyNumberFormat="1" applyBorder="1"/>
    <xf numFmtId="11" fontId="0" fillId="0" borderId="4" xfId="0" applyNumberFormat="1" applyBorder="1"/>
    <xf numFmtId="11" fontId="0" fillId="0" borderId="6" xfId="0" applyNumberForma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13" xfId="0" applyBorder="1" applyAlignment="1">
      <alignment horizontal="center"/>
    </xf>
  </cellXfs>
  <cellStyles count="3">
    <cellStyle name="Migliaia" xfId="1" builtinId="3"/>
    <cellStyle name="Normale" xfId="0" builtinId="0"/>
    <cellStyle name="Percentuale" xfId="2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BST!$C$13:$C$49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BST!$D$13:$D$49</c:f>
              <c:numCache>
                <c:formatCode>0.00E+00</c:formatCode>
                <c:ptCount val="37"/>
                <c:pt idx="0">
                  <c:v>1.01571E-5</c:v>
                </c:pt>
                <c:pt idx="1">
                  <c:v>2.3008999999999999E-5</c:v>
                </c:pt>
                <c:pt idx="2">
                  <c:v>3.52301E-5</c:v>
                </c:pt>
                <c:pt idx="3">
                  <c:v>4.8028800000000003E-5</c:v>
                </c:pt>
                <c:pt idx="4">
                  <c:v>6.1307000000000001E-5</c:v>
                </c:pt>
                <c:pt idx="5">
                  <c:v>7.5292599999999998E-5</c:v>
                </c:pt>
                <c:pt idx="6">
                  <c:v>8.9643399999999996E-5</c:v>
                </c:pt>
                <c:pt idx="7">
                  <c:v>1.05103E-4</c:v>
                </c:pt>
                <c:pt idx="8">
                  <c:v>1.1959999999999999E-4</c:v>
                </c:pt>
                <c:pt idx="9">
                  <c:v>1.3652099999999999E-4</c:v>
                </c:pt>
                <c:pt idx="10">
                  <c:v>3.0429900000000001E-4</c:v>
                </c:pt>
                <c:pt idx="11">
                  <c:v>4.9624200000000004E-4</c:v>
                </c:pt>
                <c:pt idx="12">
                  <c:v>6.91042E-4</c:v>
                </c:pt>
                <c:pt idx="13">
                  <c:v>9.2034199999999999E-4</c:v>
                </c:pt>
                <c:pt idx="14">
                  <c:v>1.1609599999999999E-3</c:v>
                </c:pt>
                <c:pt idx="15">
                  <c:v>1.43983E-3</c:v>
                </c:pt>
                <c:pt idx="16">
                  <c:v>1.7168400000000001E-3</c:v>
                </c:pt>
                <c:pt idx="17">
                  <c:v>2.0082699999999999E-3</c:v>
                </c:pt>
                <c:pt idx="18">
                  <c:v>2.3161000000000002E-3</c:v>
                </c:pt>
                <c:pt idx="19">
                  <c:v>5.6880699999999999E-3</c:v>
                </c:pt>
                <c:pt idx="20">
                  <c:v>9.8354199999999992E-3</c:v>
                </c:pt>
                <c:pt idx="21">
                  <c:v>1.34453E-2</c:v>
                </c:pt>
                <c:pt idx="22">
                  <c:v>1.7636200000000001E-2</c:v>
                </c:pt>
                <c:pt idx="23">
                  <c:v>2.0940199999999999E-2</c:v>
                </c:pt>
                <c:pt idx="24">
                  <c:v>2.51411E-2</c:v>
                </c:pt>
                <c:pt idx="25">
                  <c:v>2.9792200000000001E-2</c:v>
                </c:pt>
                <c:pt idx="26">
                  <c:v>3.5127600000000002E-2</c:v>
                </c:pt>
                <c:pt idx="27">
                  <c:v>4.0067800000000001E-2</c:v>
                </c:pt>
                <c:pt idx="28">
                  <c:v>0.124531</c:v>
                </c:pt>
                <c:pt idx="29">
                  <c:v>0.234232</c:v>
                </c:pt>
                <c:pt idx="30">
                  <c:v>0.35853499999999999</c:v>
                </c:pt>
                <c:pt idx="31">
                  <c:v>0.50292700000000001</c:v>
                </c:pt>
                <c:pt idx="32">
                  <c:v>0.62536499999999995</c:v>
                </c:pt>
                <c:pt idx="33">
                  <c:v>0.76391699999999996</c:v>
                </c:pt>
                <c:pt idx="34">
                  <c:v>0.91018200000000005</c:v>
                </c:pt>
                <c:pt idx="35">
                  <c:v>1.0684899999999999</c:v>
                </c:pt>
                <c:pt idx="36">
                  <c:v>1.2135199999999999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3-4A5F-A84F-1594D7C59E39}"/>
            </c:ext>
          </c:extLst>
        </c:ser>
        <c:ser>
          <c:idx val="1"/>
          <c:order val="1"/>
          <c:tx>
            <c:v>AVL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AVL!$C$13:$C$83</c:f>
              <c:numCache>
                <c:formatCode>#,##0</c:formatCode>
                <c:ptCount val="7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AVL!$D$13:$D$83</c:f>
              <c:numCache>
                <c:formatCode>0.00E+00</c:formatCode>
                <c:ptCount val="71"/>
                <c:pt idx="0">
                  <c:v>1.81419E-5</c:v>
                </c:pt>
                <c:pt idx="1">
                  <c:v>4.20226E-5</c:v>
                </c:pt>
                <c:pt idx="2">
                  <c:v>6.6740400000000002E-5</c:v>
                </c:pt>
                <c:pt idx="3">
                  <c:v>9.1998700000000004E-5</c:v>
                </c:pt>
                <c:pt idx="4">
                  <c:v>1.18868E-4</c:v>
                </c:pt>
                <c:pt idx="5">
                  <c:v>1.45048E-4</c:v>
                </c:pt>
                <c:pt idx="6">
                  <c:v>1.7219699999999999E-4</c:v>
                </c:pt>
                <c:pt idx="7">
                  <c:v>2.0049600000000001E-4</c:v>
                </c:pt>
                <c:pt idx="8">
                  <c:v>2.3150800000000001E-4</c:v>
                </c:pt>
                <c:pt idx="9">
                  <c:v>2.5853900000000001E-4</c:v>
                </c:pt>
                <c:pt idx="10">
                  <c:v>5.7037799999999997E-4</c:v>
                </c:pt>
                <c:pt idx="11">
                  <c:v>9.0449499999999995E-4</c:v>
                </c:pt>
                <c:pt idx="12">
                  <c:v>1.24577E-3</c:v>
                </c:pt>
                <c:pt idx="13">
                  <c:v>1.62181E-3</c:v>
                </c:pt>
                <c:pt idx="14">
                  <c:v>2.0302900000000001E-3</c:v>
                </c:pt>
                <c:pt idx="15">
                  <c:v>2.4539900000000001E-3</c:v>
                </c:pt>
                <c:pt idx="16">
                  <c:v>2.9141200000000001E-3</c:v>
                </c:pt>
                <c:pt idx="17">
                  <c:v>3.3507400000000001E-3</c:v>
                </c:pt>
                <c:pt idx="18">
                  <c:v>3.9972999999999996E-3</c:v>
                </c:pt>
                <c:pt idx="19">
                  <c:v>9.3594999999999998E-3</c:v>
                </c:pt>
                <c:pt idx="20">
                  <c:v>1.4401499999999999E-2</c:v>
                </c:pt>
                <c:pt idx="21">
                  <c:v>1.96209E-2</c:v>
                </c:pt>
                <c:pt idx="22">
                  <c:v>2.54354E-2</c:v>
                </c:pt>
                <c:pt idx="23">
                  <c:v>3.1235700000000002E-2</c:v>
                </c:pt>
                <c:pt idx="24">
                  <c:v>3.7515E-2</c:v>
                </c:pt>
                <c:pt idx="25">
                  <c:v>4.4424999999999999E-2</c:v>
                </c:pt>
                <c:pt idx="26">
                  <c:v>5.1055299999999998E-2</c:v>
                </c:pt>
                <c:pt idx="27">
                  <c:v>5.8373399999999999E-2</c:v>
                </c:pt>
                <c:pt idx="28">
                  <c:v>0.16327900000000001</c:v>
                </c:pt>
                <c:pt idx="29">
                  <c:v>0.29550399999999999</c:v>
                </c:pt>
                <c:pt idx="30">
                  <c:v>0.43182999999999999</c:v>
                </c:pt>
                <c:pt idx="31">
                  <c:v>0.58063500000000001</c:v>
                </c:pt>
                <c:pt idx="32">
                  <c:v>0.735151</c:v>
                </c:pt>
                <c:pt idx="33">
                  <c:v>0.89074500000000001</c:v>
                </c:pt>
                <c:pt idx="34">
                  <c:v>1.05515</c:v>
                </c:pt>
                <c:pt idx="35">
                  <c:v>1.21966</c:v>
                </c:pt>
                <c:pt idx="36">
                  <c:v>1.3951199999999999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43-4A5F-A84F-1594D7C59E39}"/>
            </c:ext>
          </c:extLst>
        </c:ser>
        <c:ser>
          <c:idx val="2"/>
          <c:order val="2"/>
          <c:tx>
            <c:v>RBT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RBT!$C$13:$C$83</c:f>
              <c:numCache>
                <c:formatCode>#,##0</c:formatCode>
                <c:ptCount val="7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RBT!$D$13:$D$83</c:f>
              <c:numCache>
                <c:formatCode>0.00E+00</c:formatCode>
                <c:ptCount val="71"/>
                <c:pt idx="0">
                  <c:v>1.11833E-5</c:v>
                </c:pt>
                <c:pt idx="1">
                  <c:v>2.6129400000000001E-5</c:v>
                </c:pt>
                <c:pt idx="2">
                  <c:v>4.1563400000000003E-5</c:v>
                </c:pt>
                <c:pt idx="3">
                  <c:v>5.5822000000000002E-5</c:v>
                </c:pt>
                <c:pt idx="4">
                  <c:v>6.7083199999999995E-5</c:v>
                </c:pt>
                <c:pt idx="5">
                  <c:v>8.3796399999999996E-5</c:v>
                </c:pt>
                <c:pt idx="6">
                  <c:v>1.08806E-4</c:v>
                </c:pt>
                <c:pt idx="7">
                  <c:v>1.2484599999999999E-4</c:v>
                </c:pt>
                <c:pt idx="8">
                  <c:v>1.3043199999999999E-4</c:v>
                </c:pt>
                <c:pt idx="9">
                  <c:v>1.4630700000000001E-4</c:v>
                </c:pt>
                <c:pt idx="10">
                  <c:v>3.2480900000000001E-4</c:v>
                </c:pt>
                <c:pt idx="11">
                  <c:v>5.1464900000000005E-4</c:v>
                </c:pt>
                <c:pt idx="12">
                  <c:v>7.0707300000000001E-4</c:v>
                </c:pt>
                <c:pt idx="13">
                  <c:v>9.2340599999999999E-4</c:v>
                </c:pt>
                <c:pt idx="14">
                  <c:v>1.1643999999999999E-3</c:v>
                </c:pt>
                <c:pt idx="15">
                  <c:v>1.43403E-3</c:v>
                </c:pt>
                <c:pt idx="16">
                  <c:v>1.7050500000000001E-3</c:v>
                </c:pt>
                <c:pt idx="17">
                  <c:v>1.9868099999999999E-3</c:v>
                </c:pt>
                <c:pt idx="18">
                  <c:v>2.25246E-3</c:v>
                </c:pt>
                <c:pt idx="19">
                  <c:v>5.2769999999999996E-3</c:v>
                </c:pt>
                <c:pt idx="20">
                  <c:v>8.5193200000000004E-3</c:v>
                </c:pt>
                <c:pt idx="21">
                  <c:v>1.19399E-2</c:v>
                </c:pt>
                <c:pt idx="22">
                  <c:v>1.54305E-2</c:v>
                </c:pt>
                <c:pt idx="23">
                  <c:v>1.91687E-2</c:v>
                </c:pt>
                <c:pt idx="24">
                  <c:v>2.2868800000000002E-2</c:v>
                </c:pt>
                <c:pt idx="25">
                  <c:v>2.9013600000000001E-2</c:v>
                </c:pt>
                <c:pt idx="26">
                  <c:v>3.3404799999999998E-2</c:v>
                </c:pt>
                <c:pt idx="27">
                  <c:v>3.6507900000000003E-2</c:v>
                </c:pt>
                <c:pt idx="28">
                  <c:v>0.110725</c:v>
                </c:pt>
                <c:pt idx="29">
                  <c:v>0.207539</c:v>
                </c:pt>
                <c:pt idx="30">
                  <c:v>0.314475</c:v>
                </c:pt>
                <c:pt idx="31">
                  <c:v>0.42142800000000002</c:v>
                </c:pt>
                <c:pt idx="32">
                  <c:v>0.53972600000000004</c:v>
                </c:pt>
                <c:pt idx="33">
                  <c:v>0.65758899999999998</c:v>
                </c:pt>
                <c:pt idx="34">
                  <c:v>0.78771000000000002</c:v>
                </c:pt>
                <c:pt idx="35">
                  <c:v>0.90891299999999997</c:v>
                </c:pt>
                <c:pt idx="36">
                  <c:v>1.04383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343-4A5F-A84F-1594D7C59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29120"/>
        <c:axId val="169329512"/>
      </c:scatterChart>
      <c:valAx>
        <c:axId val="169329120"/>
        <c:scaling>
          <c:orientation val="minMax"/>
          <c:max val="1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329512"/>
        <c:crosses val="autoZero"/>
        <c:crossBetween val="midCat"/>
      </c:valAx>
      <c:valAx>
        <c:axId val="169329512"/>
        <c:scaling>
          <c:orientation val="minMax"/>
          <c:max val="1.4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32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 time, std (real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BST!$D$12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BST!$C$13:$C$49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BST!$D$13:$D$49</c:f>
              <c:numCache>
                <c:formatCode>0.00E+00</c:formatCode>
                <c:ptCount val="37"/>
                <c:pt idx="0">
                  <c:v>1.01571E-5</c:v>
                </c:pt>
                <c:pt idx="1">
                  <c:v>2.3008999999999999E-5</c:v>
                </c:pt>
                <c:pt idx="2">
                  <c:v>3.52301E-5</c:v>
                </c:pt>
                <c:pt idx="3">
                  <c:v>4.8028800000000003E-5</c:v>
                </c:pt>
                <c:pt idx="4">
                  <c:v>6.1307000000000001E-5</c:v>
                </c:pt>
                <c:pt idx="5">
                  <c:v>7.5292599999999998E-5</c:v>
                </c:pt>
                <c:pt idx="6">
                  <c:v>8.9643399999999996E-5</c:v>
                </c:pt>
                <c:pt idx="7">
                  <c:v>1.05103E-4</c:v>
                </c:pt>
                <c:pt idx="8">
                  <c:v>1.1959999999999999E-4</c:v>
                </c:pt>
                <c:pt idx="9">
                  <c:v>1.3652099999999999E-4</c:v>
                </c:pt>
                <c:pt idx="10">
                  <c:v>3.0429900000000001E-4</c:v>
                </c:pt>
                <c:pt idx="11">
                  <c:v>4.9624200000000004E-4</c:v>
                </c:pt>
                <c:pt idx="12">
                  <c:v>6.91042E-4</c:v>
                </c:pt>
                <c:pt idx="13">
                  <c:v>9.2034199999999999E-4</c:v>
                </c:pt>
                <c:pt idx="14">
                  <c:v>1.1609599999999999E-3</c:v>
                </c:pt>
                <c:pt idx="15">
                  <c:v>1.43983E-3</c:v>
                </c:pt>
                <c:pt idx="16">
                  <c:v>1.7168400000000001E-3</c:v>
                </c:pt>
                <c:pt idx="17">
                  <c:v>2.0082699999999999E-3</c:v>
                </c:pt>
                <c:pt idx="18">
                  <c:v>2.3161000000000002E-3</c:v>
                </c:pt>
                <c:pt idx="19">
                  <c:v>5.6880699999999999E-3</c:v>
                </c:pt>
                <c:pt idx="20">
                  <c:v>9.8354199999999992E-3</c:v>
                </c:pt>
                <c:pt idx="21">
                  <c:v>1.34453E-2</c:v>
                </c:pt>
                <c:pt idx="22">
                  <c:v>1.7636200000000001E-2</c:v>
                </c:pt>
                <c:pt idx="23">
                  <c:v>2.0940199999999999E-2</c:v>
                </c:pt>
                <c:pt idx="24">
                  <c:v>2.51411E-2</c:v>
                </c:pt>
                <c:pt idx="25">
                  <c:v>2.9792200000000001E-2</c:v>
                </c:pt>
                <c:pt idx="26">
                  <c:v>3.5127600000000002E-2</c:v>
                </c:pt>
                <c:pt idx="27">
                  <c:v>4.0067800000000001E-2</c:v>
                </c:pt>
                <c:pt idx="28">
                  <c:v>0.124531</c:v>
                </c:pt>
                <c:pt idx="29">
                  <c:v>0.234232</c:v>
                </c:pt>
                <c:pt idx="30">
                  <c:v>0.35853499999999999</c:v>
                </c:pt>
                <c:pt idx="31">
                  <c:v>0.50292700000000001</c:v>
                </c:pt>
                <c:pt idx="32">
                  <c:v>0.62536499999999995</c:v>
                </c:pt>
                <c:pt idx="33">
                  <c:v>0.76391699999999996</c:v>
                </c:pt>
                <c:pt idx="34">
                  <c:v>0.91018200000000005</c:v>
                </c:pt>
                <c:pt idx="35">
                  <c:v>1.0684899999999999</c:v>
                </c:pt>
                <c:pt idx="36">
                  <c:v>1.2135199999999999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A9-49B3-8EA2-218AE024625B}"/>
            </c:ext>
          </c:extLst>
        </c:ser>
        <c:ser>
          <c:idx val="1"/>
          <c:order val="1"/>
          <c:tx>
            <c:strRef>
              <c:f>BST!$E$12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BST!$C$13:$C$49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BST!$E$13:$E$49</c:f>
              <c:numCache>
                <c:formatCode>0.00E+00</c:formatCode>
                <c:ptCount val="37"/>
                <c:pt idx="0">
                  <c:v>7.0918199999999995E-7</c:v>
                </c:pt>
                <c:pt idx="1">
                  <c:v>1.10641E-6</c:v>
                </c:pt>
                <c:pt idx="2">
                  <c:v>1.1440599999999999E-6</c:v>
                </c:pt>
                <c:pt idx="3">
                  <c:v>1.25133E-6</c:v>
                </c:pt>
                <c:pt idx="4">
                  <c:v>1.0452899999999999E-6</c:v>
                </c:pt>
                <c:pt idx="5">
                  <c:v>1.0731500000000001E-6</c:v>
                </c:pt>
                <c:pt idx="6">
                  <c:v>1.21553E-6</c:v>
                </c:pt>
                <c:pt idx="7">
                  <c:v>1.5833500000000001E-6</c:v>
                </c:pt>
                <c:pt idx="8">
                  <c:v>1.8937599999999999E-6</c:v>
                </c:pt>
                <c:pt idx="9">
                  <c:v>2.2786500000000002E-6</c:v>
                </c:pt>
                <c:pt idx="10">
                  <c:v>3.5333999999999999E-6</c:v>
                </c:pt>
                <c:pt idx="11">
                  <c:v>5.0077399999999998E-6</c:v>
                </c:pt>
                <c:pt idx="12">
                  <c:v>5.1869899999999998E-6</c:v>
                </c:pt>
                <c:pt idx="13">
                  <c:v>1.2544299999999999E-5</c:v>
                </c:pt>
                <c:pt idx="14">
                  <c:v>8.4441400000000004E-6</c:v>
                </c:pt>
                <c:pt idx="15">
                  <c:v>8.2011100000000008E-6</c:v>
                </c:pt>
                <c:pt idx="16">
                  <c:v>1.1796200000000001E-5</c:v>
                </c:pt>
                <c:pt idx="17">
                  <c:v>1.20864E-5</c:v>
                </c:pt>
                <c:pt idx="18">
                  <c:v>1.9234800000000001E-5</c:v>
                </c:pt>
                <c:pt idx="19">
                  <c:v>2.96204E-4</c:v>
                </c:pt>
                <c:pt idx="20">
                  <c:v>7.2120099999999998E-4</c:v>
                </c:pt>
                <c:pt idx="21">
                  <c:v>7.9131199999999996E-4</c:v>
                </c:pt>
                <c:pt idx="22">
                  <c:v>1.1102799999999999E-3</c:v>
                </c:pt>
                <c:pt idx="23">
                  <c:v>1.0518699999999999E-4</c:v>
                </c:pt>
                <c:pt idx="24">
                  <c:v>2.7097200000000002E-4</c:v>
                </c:pt>
                <c:pt idx="25">
                  <c:v>2.1222299999999999E-4</c:v>
                </c:pt>
                <c:pt idx="26">
                  <c:v>1.09173E-3</c:v>
                </c:pt>
                <c:pt idx="27">
                  <c:v>2.39862E-4</c:v>
                </c:pt>
                <c:pt idx="28">
                  <c:v>1.1296500000000001E-3</c:v>
                </c:pt>
                <c:pt idx="29">
                  <c:v>1.2947900000000001E-3</c:v>
                </c:pt>
                <c:pt idx="30">
                  <c:v>7.9731400000000001E-3</c:v>
                </c:pt>
                <c:pt idx="31">
                  <c:v>3.01097E-2</c:v>
                </c:pt>
                <c:pt idx="32">
                  <c:v>1.25433E-2</c:v>
                </c:pt>
                <c:pt idx="33">
                  <c:v>9.5616999999999994E-3</c:v>
                </c:pt>
                <c:pt idx="34">
                  <c:v>9.5928999999999997E-3</c:v>
                </c:pt>
                <c:pt idx="35">
                  <c:v>1.7613799999999999E-2</c:v>
                </c:pt>
                <c:pt idx="36">
                  <c:v>4.7516800000000003E-3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A9-49B3-8EA2-218AE0246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25424"/>
        <c:axId val="170925816"/>
      </c:scatterChart>
      <c:valAx>
        <c:axId val="17092542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925816"/>
        <c:crosses val="autoZero"/>
        <c:crossBetween val="midCat"/>
      </c:valAx>
      <c:valAx>
        <c:axId val="17092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92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BST!$J$12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BST!$I$13:$I$49</c:f>
              <c:numCache>
                <c:formatCode>0.00%</c:formatCode>
                <c:ptCount val="37"/>
                <c:pt idx="0">
                  <c:v>0</c:v>
                </c:pt>
                <c:pt idx="1">
                  <c:v>1.0001000100010001E-4</c:v>
                </c:pt>
                <c:pt idx="2">
                  <c:v>2.0002000200020003E-4</c:v>
                </c:pt>
                <c:pt idx="3">
                  <c:v>3.0003000300030005E-4</c:v>
                </c:pt>
                <c:pt idx="4">
                  <c:v>4.0004000400040005E-4</c:v>
                </c:pt>
                <c:pt idx="5">
                  <c:v>5.0005000500050005E-4</c:v>
                </c:pt>
                <c:pt idx="6">
                  <c:v>6.0006000600060011E-4</c:v>
                </c:pt>
                <c:pt idx="7">
                  <c:v>7.0007000700070005E-4</c:v>
                </c:pt>
                <c:pt idx="8">
                  <c:v>8.0008000800080011E-4</c:v>
                </c:pt>
                <c:pt idx="9">
                  <c:v>9.0009000900090005E-4</c:v>
                </c:pt>
                <c:pt idx="10">
                  <c:v>1.9001900190019003E-3</c:v>
                </c:pt>
                <c:pt idx="11">
                  <c:v>2.9002900290029002E-3</c:v>
                </c:pt>
                <c:pt idx="12">
                  <c:v>3.9003900390039005E-3</c:v>
                </c:pt>
                <c:pt idx="13">
                  <c:v>4.9004900490049004E-3</c:v>
                </c:pt>
                <c:pt idx="14">
                  <c:v>5.9005900590059007E-3</c:v>
                </c:pt>
                <c:pt idx="15">
                  <c:v>6.900690069006901E-3</c:v>
                </c:pt>
                <c:pt idx="16">
                  <c:v>7.9007900790079005E-3</c:v>
                </c:pt>
                <c:pt idx="17">
                  <c:v>8.9008900890089008E-3</c:v>
                </c:pt>
                <c:pt idx="18">
                  <c:v>9.9009900990099011E-3</c:v>
                </c:pt>
                <c:pt idx="19">
                  <c:v>1.9901990199019903E-2</c:v>
                </c:pt>
                <c:pt idx="20">
                  <c:v>2.9902990299029902E-2</c:v>
                </c:pt>
                <c:pt idx="21">
                  <c:v>3.9903990399039906E-2</c:v>
                </c:pt>
                <c:pt idx="22">
                  <c:v>4.9904990499049902E-2</c:v>
                </c:pt>
                <c:pt idx="23">
                  <c:v>5.9905990599059905E-2</c:v>
                </c:pt>
                <c:pt idx="24">
                  <c:v>6.9906990699069901E-2</c:v>
                </c:pt>
                <c:pt idx="25">
                  <c:v>7.9907990799079912E-2</c:v>
                </c:pt>
                <c:pt idx="26">
                  <c:v>8.9908990899089908E-2</c:v>
                </c:pt>
                <c:pt idx="27">
                  <c:v>9.9909990999099904E-2</c:v>
                </c:pt>
                <c:pt idx="28">
                  <c:v>0.19991999199919991</c:v>
                </c:pt>
                <c:pt idx="29">
                  <c:v>0.29992999299929995</c:v>
                </c:pt>
                <c:pt idx="30">
                  <c:v>0.39993999399939995</c:v>
                </c:pt>
                <c:pt idx="31">
                  <c:v>0.49994999499949994</c:v>
                </c:pt>
                <c:pt idx="32">
                  <c:v>0.59995999599959993</c:v>
                </c:pt>
                <c:pt idx="33">
                  <c:v>0.69996999699969997</c:v>
                </c:pt>
                <c:pt idx="34">
                  <c:v>0.79997999799980002</c:v>
                </c:pt>
                <c:pt idx="35">
                  <c:v>0.89998999899989995</c:v>
                </c:pt>
                <c:pt idx="36">
                  <c:v>1</c:v>
                </c:pt>
              </c:numCache>
            </c:numRef>
          </c:xVal>
          <c:yVal>
            <c:numRef>
              <c:f>BST!$J$13:$J$49</c:f>
              <c:numCache>
                <c:formatCode>0.00%</c:formatCode>
                <c:ptCount val="37"/>
                <c:pt idx="0">
                  <c:v>0</c:v>
                </c:pt>
                <c:pt idx="1">
                  <c:v>1.0590684595756566E-5</c:v>
                </c:pt>
                <c:pt idx="2">
                  <c:v>2.0661554701593104E-5</c:v>
                </c:pt>
                <c:pt idx="3">
                  <c:v>3.1208399521091357E-5</c:v>
                </c:pt>
                <c:pt idx="4">
                  <c:v>4.2150379166075742E-5</c:v>
                </c:pt>
                <c:pt idx="5">
                  <c:v>5.3675295986344568E-5</c:v>
                </c:pt>
                <c:pt idx="6">
                  <c:v>6.5501158037619743E-5</c:v>
                </c:pt>
                <c:pt idx="7">
                  <c:v>7.8240733320384014E-5</c:v>
                </c:pt>
                <c:pt idx="8">
                  <c:v>9.0187072350775079E-5</c:v>
                </c:pt>
                <c:pt idx="9">
                  <c:v>1.041309229911315E-4</c:v>
                </c:pt>
                <c:pt idx="10">
                  <c:v>2.4238938128187806E-4</c:v>
                </c:pt>
                <c:pt idx="11">
                  <c:v>4.0056115147642539E-4</c:v>
                </c:pt>
                <c:pt idx="12">
                  <c:v>5.6108724950499538E-4</c:v>
                </c:pt>
                <c:pt idx="13">
                  <c:v>7.5004327762589421E-4</c:v>
                </c:pt>
                <c:pt idx="14">
                  <c:v>9.4832597092896632E-4</c:v>
                </c:pt>
                <c:pt idx="15">
                  <c:v>1.1781304522289014E-3</c:v>
                </c:pt>
                <c:pt idx="16">
                  <c:v>1.4064021894716846E-3</c:v>
                </c:pt>
                <c:pt idx="17">
                  <c:v>1.6465568134371167E-3</c:v>
                </c:pt>
                <c:pt idx="18">
                  <c:v>1.9002259548957141E-3</c:v>
                </c:pt>
                <c:pt idx="19">
                  <c:v>4.6789178787632561E-3</c:v>
                </c:pt>
                <c:pt idx="20">
                  <c:v>8.0965663010363047E-3</c:v>
                </c:pt>
                <c:pt idx="21">
                  <c:v>1.1071309374708658E-2</c:v>
                </c:pt>
                <c:pt idx="22">
                  <c:v>1.4524845433373616E-2</c:v>
                </c:pt>
                <c:pt idx="23">
                  <c:v>1.7247526274679546E-2</c:v>
                </c:pt>
                <c:pt idx="24">
                  <c:v>2.0709302892791558E-2</c:v>
                </c:pt>
                <c:pt idx="25">
                  <c:v>2.4542069497209846E-2</c:v>
                </c:pt>
                <c:pt idx="26">
                  <c:v>2.8938737584589893E-2</c:v>
                </c:pt>
                <c:pt idx="27">
                  <c:v>3.3009738762622448E-2</c:v>
                </c:pt>
                <c:pt idx="28">
                  <c:v>0.10261214083144542</c:v>
                </c:pt>
                <c:pt idx="29">
                  <c:v>0.19301190202154891</c:v>
                </c:pt>
                <c:pt idx="30">
                  <c:v>0.2954445281162375</c:v>
                </c:pt>
                <c:pt idx="31">
                  <c:v>0.41443161408410861</c:v>
                </c:pt>
                <c:pt idx="32">
                  <c:v>0.51532737584192201</c:v>
                </c:pt>
                <c:pt idx="33">
                  <c:v>0.62950197509271477</c:v>
                </c:pt>
                <c:pt idx="34">
                  <c:v>0.75003251784501868</c:v>
                </c:pt>
                <c:pt idx="35">
                  <c:v>0.88048716633940705</c:v>
                </c:pt>
                <c:pt idx="3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C0-4E3E-B7C7-66FE5B298031}"/>
            </c:ext>
          </c:extLst>
        </c:ser>
        <c:ser>
          <c:idx val="1"/>
          <c:order val="1"/>
          <c:tx>
            <c:strRef>
              <c:f>BST!$K$12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BST!$I$13:$I$49</c:f>
              <c:numCache>
                <c:formatCode>0.00%</c:formatCode>
                <c:ptCount val="37"/>
                <c:pt idx="0">
                  <c:v>0</c:v>
                </c:pt>
                <c:pt idx="1">
                  <c:v>1.0001000100010001E-4</c:v>
                </c:pt>
                <c:pt idx="2">
                  <c:v>2.0002000200020003E-4</c:v>
                </c:pt>
                <c:pt idx="3">
                  <c:v>3.0003000300030005E-4</c:v>
                </c:pt>
                <c:pt idx="4">
                  <c:v>4.0004000400040005E-4</c:v>
                </c:pt>
                <c:pt idx="5">
                  <c:v>5.0005000500050005E-4</c:v>
                </c:pt>
                <c:pt idx="6">
                  <c:v>6.0006000600060011E-4</c:v>
                </c:pt>
                <c:pt idx="7">
                  <c:v>7.0007000700070005E-4</c:v>
                </c:pt>
                <c:pt idx="8">
                  <c:v>8.0008000800080011E-4</c:v>
                </c:pt>
                <c:pt idx="9">
                  <c:v>9.0009000900090005E-4</c:v>
                </c:pt>
                <c:pt idx="10">
                  <c:v>1.9001900190019003E-3</c:v>
                </c:pt>
                <c:pt idx="11">
                  <c:v>2.9002900290029002E-3</c:v>
                </c:pt>
                <c:pt idx="12">
                  <c:v>3.9003900390039005E-3</c:v>
                </c:pt>
                <c:pt idx="13">
                  <c:v>4.9004900490049004E-3</c:v>
                </c:pt>
                <c:pt idx="14">
                  <c:v>5.9005900590059007E-3</c:v>
                </c:pt>
                <c:pt idx="15">
                  <c:v>6.900690069006901E-3</c:v>
                </c:pt>
                <c:pt idx="16">
                  <c:v>7.9007900790079005E-3</c:v>
                </c:pt>
                <c:pt idx="17">
                  <c:v>8.9008900890089008E-3</c:v>
                </c:pt>
                <c:pt idx="18">
                  <c:v>9.9009900990099011E-3</c:v>
                </c:pt>
                <c:pt idx="19">
                  <c:v>1.9901990199019903E-2</c:v>
                </c:pt>
                <c:pt idx="20">
                  <c:v>2.9902990299029902E-2</c:v>
                </c:pt>
                <c:pt idx="21">
                  <c:v>3.9903990399039906E-2</c:v>
                </c:pt>
                <c:pt idx="22">
                  <c:v>4.9904990499049902E-2</c:v>
                </c:pt>
                <c:pt idx="23">
                  <c:v>5.9905990599059905E-2</c:v>
                </c:pt>
                <c:pt idx="24">
                  <c:v>6.9906990699069901E-2</c:v>
                </c:pt>
                <c:pt idx="25">
                  <c:v>7.9907990799079912E-2</c:v>
                </c:pt>
                <c:pt idx="26">
                  <c:v>8.9908990899089908E-2</c:v>
                </c:pt>
                <c:pt idx="27">
                  <c:v>9.9909990999099904E-2</c:v>
                </c:pt>
                <c:pt idx="28">
                  <c:v>0.19991999199919991</c:v>
                </c:pt>
                <c:pt idx="29">
                  <c:v>0.29992999299929995</c:v>
                </c:pt>
                <c:pt idx="30">
                  <c:v>0.39993999399939995</c:v>
                </c:pt>
                <c:pt idx="31">
                  <c:v>0.49994999499949994</c:v>
                </c:pt>
                <c:pt idx="32">
                  <c:v>0.59995999599959993</c:v>
                </c:pt>
                <c:pt idx="33">
                  <c:v>0.69996999699969997</c:v>
                </c:pt>
                <c:pt idx="34">
                  <c:v>0.79997999799980002</c:v>
                </c:pt>
                <c:pt idx="35">
                  <c:v>0.89998999899989995</c:v>
                </c:pt>
                <c:pt idx="36">
                  <c:v>1</c:v>
                </c:pt>
              </c:numCache>
            </c:numRef>
          </c:xVal>
          <c:yVal>
            <c:numRef>
              <c:f>BST!$K$13:$K$49</c:f>
              <c:numCache>
                <c:formatCode>0.00%</c:formatCode>
                <c:ptCount val="37"/>
                <c:pt idx="0">
                  <c:v>0.94949515070085633</c:v>
                </c:pt>
                <c:pt idx="1">
                  <c:v>0.63635677340605279</c:v>
                </c:pt>
                <c:pt idx="2">
                  <c:v>0.4114361711377289</c:v>
                </c:pt>
                <c:pt idx="3">
                  <c:v>0.31894124357768927</c:v>
                </c:pt>
                <c:pt idx="4">
                  <c:v>0.18922675923450527</c:v>
                </c:pt>
                <c:pt idx="5">
                  <c:v>0.14893027213346138</c:v>
                </c:pt>
                <c:pt idx="6">
                  <c:v>0.13893988643566751</c:v>
                </c:pt>
                <c:pt idx="7">
                  <c:v>0.16062412199117151</c:v>
                </c:pt>
                <c:pt idx="8">
                  <c:v>0.17170830763248401</c:v>
                </c:pt>
                <c:pt idx="9">
                  <c:v>0.18405103996815114</c:v>
                </c:pt>
                <c:pt idx="10">
                  <c:v>0.11087515502332862</c:v>
                </c:pt>
                <c:pt idx="11">
                  <c:v>8.8972678807894154E-2</c:v>
                </c:pt>
                <c:pt idx="12">
                  <c:v>5.1726799233964699E-2</c:v>
                </c:pt>
                <c:pt idx="13">
                  <c:v>0.13995451635401165</c:v>
                </c:pt>
                <c:pt idx="14">
                  <c:v>4.8375328338688989E-2</c:v>
                </c:pt>
                <c:pt idx="15">
                  <c:v>2.5648135230201357E-2</c:v>
                </c:pt>
                <c:pt idx="16">
                  <c:v>4.2576090751085982E-2</c:v>
                </c:pt>
                <c:pt idx="17">
                  <c:v>3.029329496008994E-2</c:v>
                </c:pt>
                <c:pt idx="18">
                  <c:v>6.3234740970020964E-2</c:v>
                </c:pt>
                <c:pt idx="19">
                  <c:v>0.69382060253678324</c:v>
                </c:pt>
                <c:pt idx="20">
                  <c:v>1</c:v>
                </c:pt>
                <c:pt idx="21">
                  <c:v>0.79149298606253737</c:v>
                </c:pt>
                <c:pt idx="22">
                  <c:v>0.85056741374273526</c:v>
                </c:pt>
                <c:pt idx="23">
                  <c:v>1.5956935225880608E-2</c:v>
                </c:pt>
                <c:pt idx="24">
                  <c:v>9.8866202107018061E-2</c:v>
                </c:pt>
                <c:pt idx="25">
                  <c:v>4.6214729709570426E-2</c:v>
                </c:pt>
                <c:pt idx="26">
                  <c:v>0.39133922625467465</c:v>
                </c:pt>
                <c:pt idx="27">
                  <c:v>2.9833553894228728E-2</c:v>
                </c:pt>
                <c:pt idx="28">
                  <c:v>7.4276351568093604E-2</c:v>
                </c:pt>
                <c:pt idx="29">
                  <c:v>2.322666089121958E-2</c:v>
                </c:pt>
                <c:pt idx="30">
                  <c:v>0.26396986190293775</c:v>
                </c:pt>
                <c:pt idx="31">
                  <c:v>0.80611243929103604</c:v>
                </c:pt>
                <c:pt idx="32">
                  <c:v>0.23255506965366715</c:v>
                </c:pt>
                <c:pt idx="33">
                  <c:v>0.12391436161923458</c:v>
                </c:pt>
                <c:pt idx="34">
                  <c:v>9.5430043153116526E-2</c:v>
                </c:pt>
                <c:pt idx="35">
                  <c:v>0.18108207215294098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C0-4E3E-B7C7-66FE5B29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23856"/>
        <c:axId val="170926600"/>
        <c:extLst/>
      </c:scatterChart>
      <c:valAx>
        <c:axId val="1709238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926600"/>
        <c:crosses val="autoZero"/>
        <c:crossBetween val="midCat"/>
      </c:valAx>
      <c:valAx>
        <c:axId val="17092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92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error, exec time, std (min-max data)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BST!$H$12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BST!$H$13:$H$49</c:f>
              <c:numCache>
                <c:formatCode>0.00%</c:formatCode>
                <c:ptCount val="37"/>
                <c:pt idx="0">
                  <c:v>1</c:v>
                </c:pt>
                <c:pt idx="1">
                  <c:v>0.46291441063062633</c:v>
                </c:pt>
                <c:pt idx="2">
                  <c:v>0.31781485323837072</c:v>
                </c:pt>
                <c:pt idx="3">
                  <c:v>0.24571683598965943</c:v>
                </c:pt>
                <c:pt idx="4">
                  <c:v>0.20350002952676249</c:v>
                </c:pt>
                <c:pt idx="5">
                  <c:v>0.17575177622180779</c:v>
                </c:pt>
                <c:pt idx="6">
                  <c:v>0.15715726441598962</c:v>
                </c:pt>
                <c:pt idx="7">
                  <c:v>0.14330887674402268</c:v>
                </c:pt>
                <c:pt idx="8">
                  <c:v>0.13530242675881346</c:v>
                </c:pt>
                <c:pt idx="9">
                  <c:v>0.12805613025224927</c:v>
                </c:pt>
                <c:pt idx="10">
                  <c:v>6.2349588926842343E-2</c:v>
                </c:pt>
                <c:pt idx="11">
                  <c:v>4.1817013590279825E-2</c:v>
                </c:pt>
                <c:pt idx="12">
                  <c:v>3.3162315622955074E-2</c:v>
                </c:pt>
                <c:pt idx="13">
                  <c:v>2.7814080931111561E-2</c:v>
                </c:pt>
                <c:pt idx="14">
                  <c:v>2.4992331608471124E-2</c:v>
                </c:pt>
                <c:pt idx="15">
                  <c:v>2.3269326017034908E-2</c:v>
                </c:pt>
                <c:pt idx="16">
                  <c:v>2.3107966766309506E-2</c:v>
                </c:pt>
                <c:pt idx="17">
                  <c:v>2.4227420521957529E-2</c:v>
                </c:pt>
                <c:pt idx="18">
                  <c:v>2.7164675100177192E-2</c:v>
                </c:pt>
                <c:pt idx="19">
                  <c:v>1.5508837923145235E-2</c:v>
                </c:pt>
                <c:pt idx="20">
                  <c:v>1.5243323316922661E-2</c:v>
                </c:pt>
                <c:pt idx="21">
                  <c:v>2.2417691695046389E-2</c:v>
                </c:pt>
                <c:pt idx="22">
                  <c:v>1.7030879515878523E-2</c:v>
                </c:pt>
                <c:pt idx="23">
                  <c:v>1.4304073487540373E-2</c:v>
                </c:pt>
                <c:pt idx="24">
                  <c:v>1.1871996658821056E-2</c:v>
                </c:pt>
                <c:pt idx="25">
                  <c:v>9.9793529123875149E-3</c:v>
                </c:pt>
                <c:pt idx="26">
                  <c:v>8.4254782747224984E-3</c:v>
                </c:pt>
                <c:pt idx="27">
                  <c:v>7.3556831791114011E-3</c:v>
                </c:pt>
                <c:pt idx="28">
                  <c:v>2.1963377510783111E-3</c:v>
                </c:pt>
                <c:pt idx="29">
                  <c:v>1.0500677370020286E-3</c:v>
                </c:pt>
                <c:pt idx="30">
                  <c:v>5.9893548830387106E-4</c:v>
                </c:pt>
                <c:pt idx="31">
                  <c:v>3.548698331486801E-4</c:v>
                </c:pt>
                <c:pt idx="32">
                  <c:v>2.3621709872337802E-4</c:v>
                </c:pt>
                <c:pt idx="33">
                  <c:v>1.4782099955650528E-4</c:v>
                </c:pt>
                <c:pt idx="34">
                  <c:v>8.3705054880612572E-5</c:v>
                </c:pt>
                <c:pt idx="35">
                  <c:v>3.409105913499588E-5</c:v>
                </c:pt>
                <c:pt idx="36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789-46D6-882F-747BA58B363B}"/>
            </c:ext>
          </c:extLst>
        </c:ser>
        <c:ser>
          <c:idx val="1"/>
          <c:order val="1"/>
          <c:tx>
            <c:strRef>
              <c:f>BST!$J$12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BST!$J$13:$J$49</c:f>
              <c:numCache>
                <c:formatCode>0.00%</c:formatCode>
                <c:ptCount val="37"/>
                <c:pt idx="0">
                  <c:v>0</c:v>
                </c:pt>
                <c:pt idx="1">
                  <c:v>1.0590684595756566E-5</c:v>
                </c:pt>
                <c:pt idx="2">
                  <c:v>2.0661554701593104E-5</c:v>
                </c:pt>
                <c:pt idx="3">
                  <c:v>3.1208399521091357E-5</c:v>
                </c:pt>
                <c:pt idx="4">
                  <c:v>4.2150379166075742E-5</c:v>
                </c:pt>
                <c:pt idx="5">
                  <c:v>5.3675295986344568E-5</c:v>
                </c:pt>
                <c:pt idx="6">
                  <c:v>6.5501158037619743E-5</c:v>
                </c:pt>
                <c:pt idx="7">
                  <c:v>7.8240733320384014E-5</c:v>
                </c:pt>
                <c:pt idx="8">
                  <c:v>9.0187072350775079E-5</c:v>
                </c:pt>
                <c:pt idx="9">
                  <c:v>1.041309229911315E-4</c:v>
                </c:pt>
                <c:pt idx="10">
                  <c:v>2.4238938128187806E-4</c:v>
                </c:pt>
                <c:pt idx="11">
                  <c:v>4.0056115147642539E-4</c:v>
                </c:pt>
                <c:pt idx="12">
                  <c:v>5.6108724950499538E-4</c:v>
                </c:pt>
                <c:pt idx="13">
                  <c:v>7.5004327762589421E-4</c:v>
                </c:pt>
                <c:pt idx="14">
                  <c:v>9.4832597092896632E-4</c:v>
                </c:pt>
                <c:pt idx="15">
                  <c:v>1.1781304522289014E-3</c:v>
                </c:pt>
                <c:pt idx="16">
                  <c:v>1.4064021894716846E-3</c:v>
                </c:pt>
                <c:pt idx="17">
                  <c:v>1.6465568134371167E-3</c:v>
                </c:pt>
                <c:pt idx="18">
                  <c:v>1.9002259548957141E-3</c:v>
                </c:pt>
                <c:pt idx="19">
                  <c:v>4.6789178787632561E-3</c:v>
                </c:pt>
                <c:pt idx="20">
                  <c:v>8.0965663010363047E-3</c:v>
                </c:pt>
                <c:pt idx="21">
                  <c:v>1.1071309374708658E-2</c:v>
                </c:pt>
                <c:pt idx="22">
                  <c:v>1.4524845433373616E-2</c:v>
                </c:pt>
                <c:pt idx="23">
                  <c:v>1.7247526274679546E-2</c:v>
                </c:pt>
                <c:pt idx="24">
                  <c:v>2.0709302892791558E-2</c:v>
                </c:pt>
                <c:pt idx="25">
                  <c:v>2.4542069497209846E-2</c:v>
                </c:pt>
                <c:pt idx="26">
                  <c:v>2.8938737584589893E-2</c:v>
                </c:pt>
                <c:pt idx="27">
                  <c:v>3.3009738762622448E-2</c:v>
                </c:pt>
                <c:pt idx="28">
                  <c:v>0.10261214083144542</c:v>
                </c:pt>
                <c:pt idx="29">
                  <c:v>0.19301190202154891</c:v>
                </c:pt>
                <c:pt idx="30">
                  <c:v>0.2954445281162375</c:v>
                </c:pt>
                <c:pt idx="31">
                  <c:v>0.41443161408410861</c:v>
                </c:pt>
                <c:pt idx="32">
                  <c:v>0.51532737584192201</c:v>
                </c:pt>
                <c:pt idx="33">
                  <c:v>0.62950197509271477</c:v>
                </c:pt>
                <c:pt idx="34">
                  <c:v>0.75003251784501868</c:v>
                </c:pt>
                <c:pt idx="35">
                  <c:v>0.88048716633940705</c:v>
                </c:pt>
                <c:pt idx="36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A789-46D6-882F-747BA58B363B}"/>
            </c:ext>
          </c:extLst>
        </c:ser>
        <c:ser>
          <c:idx val="2"/>
          <c:order val="2"/>
          <c:tx>
            <c:strRef>
              <c:f>BST!$K$12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BST!$K$13:$K$49</c:f>
              <c:numCache>
                <c:formatCode>0.00%</c:formatCode>
                <c:ptCount val="37"/>
                <c:pt idx="0">
                  <c:v>0.94949515070085633</c:v>
                </c:pt>
                <c:pt idx="1">
                  <c:v>0.63635677340605279</c:v>
                </c:pt>
                <c:pt idx="2">
                  <c:v>0.4114361711377289</c:v>
                </c:pt>
                <c:pt idx="3">
                  <c:v>0.31894124357768927</c:v>
                </c:pt>
                <c:pt idx="4">
                  <c:v>0.18922675923450527</c:v>
                </c:pt>
                <c:pt idx="5">
                  <c:v>0.14893027213346138</c:v>
                </c:pt>
                <c:pt idx="6">
                  <c:v>0.13893988643566751</c:v>
                </c:pt>
                <c:pt idx="7">
                  <c:v>0.16062412199117151</c:v>
                </c:pt>
                <c:pt idx="8">
                  <c:v>0.17170830763248401</c:v>
                </c:pt>
                <c:pt idx="9">
                  <c:v>0.18405103996815114</c:v>
                </c:pt>
                <c:pt idx="10">
                  <c:v>0.11087515502332862</c:v>
                </c:pt>
                <c:pt idx="11">
                  <c:v>8.8972678807894154E-2</c:v>
                </c:pt>
                <c:pt idx="12">
                  <c:v>5.1726799233964699E-2</c:v>
                </c:pt>
                <c:pt idx="13">
                  <c:v>0.13995451635401165</c:v>
                </c:pt>
                <c:pt idx="14">
                  <c:v>4.8375328338688989E-2</c:v>
                </c:pt>
                <c:pt idx="15">
                  <c:v>2.5648135230201357E-2</c:v>
                </c:pt>
                <c:pt idx="16">
                  <c:v>4.2576090751085982E-2</c:v>
                </c:pt>
                <c:pt idx="17">
                  <c:v>3.029329496008994E-2</c:v>
                </c:pt>
                <c:pt idx="18">
                  <c:v>6.3234740970020964E-2</c:v>
                </c:pt>
                <c:pt idx="19">
                  <c:v>0.69382060253678324</c:v>
                </c:pt>
                <c:pt idx="20">
                  <c:v>1</c:v>
                </c:pt>
                <c:pt idx="21">
                  <c:v>0.79149298606253737</c:v>
                </c:pt>
                <c:pt idx="22">
                  <c:v>0.85056741374273526</c:v>
                </c:pt>
                <c:pt idx="23">
                  <c:v>1.5956935225880608E-2</c:v>
                </c:pt>
                <c:pt idx="24">
                  <c:v>9.8866202107018061E-2</c:v>
                </c:pt>
                <c:pt idx="25">
                  <c:v>4.6214729709570426E-2</c:v>
                </c:pt>
                <c:pt idx="26">
                  <c:v>0.39133922625467465</c:v>
                </c:pt>
                <c:pt idx="27">
                  <c:v>2.9833553894228728E-2</c:v>
                </c:pt>
                <c:pt idx="28">
                  <c:v>7.4276351568093604E-2</c:v>
                </c:pt>
                <c:pt idx="29">
                  <c:v>2.322666089121958E-2</c:v>
                </c:pt>
                <c:pt idx="30">
                  <c:v>0.26396986190293775</c:v>
                </c:pt>
                <c:pt idx="31">
                  <c:v>0.80611243929103604</c:v>
                </c:pt>
                <c:pt idx="32">
                  <c:v>0.23255506965366715</c:v>
                </c:pt>
                <c:pt idx="33">
                  <c:v>0.12391436161923458</c:v>
                </c:pt>
                <c:pt idx="34">
                  <c:v>9.5430043153116526E-2</c:v>
                </c:pt>
                <c:pt idx="35">
                  <c:v>0.18108207215294098</c:v>
                </c:pt>
                <c:pt idx="36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A789-46D6-882F-747BA58B3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773160"/>
        <c:axId val="170772768"/>
      </c:lineChart>
      <c:catAx>
        <c:axId val="17077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772768"/>
        <c:crosses val="autoZero"/>
        <c:auto val="1"/>
        <c:lblAlgn val="ctr"/>
        <c:lblOffset val="100"/>
        <c:noMultiLvlLbl val="0"/>
      </c:catAx>
      <c:valAx>
        <c:axId val="1707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77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</a:t>
            </a:r>
            <a:r>
              <a:rPr lang="it-IT" baseline="0"/>
              <a:t> time % exec time, std % exec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BST!$G$12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BST!$G$13:$G$49</c:f>
              <c:numCache>
                <c:formatCode>0.00%</c:formatCode>
                <c:ptCount val="37"/>
                <c:pt idx="0">
                  <c:v>6.982130726289984E-2</c:v>
                </c:pt>
                <c:pt idx="1">
                  <c:v>4.8085966360989177E-2</c:v>
                </c:pt>
                <c:pt idx="2">
                  <c:v>3.2473935640262158E-2</c:v>
                </c:pt>
                <c:pt idx="3">
                  <c:v>2.6053742754347388E-2</c:v>
                </c:pt>
                <c:pt idx="4">
                  <c:v>1.7050092159133539E-2</c:v>
                </c:pt>
                <c:pt idx="5">
                  <c:v>1.4253060725755254E-2</c:v>
                </c:pt>
                <c:pt idx="6">
                  <c:v>1.3559615097151603E-2</c:v>
                </c:pt>
                <c:pt idx="7">
                  <c:v>1.5064746011055822E-2</c:v>
                </c:pt>
                <c:pt idx="8">
                  <c:v>1.5834113712374583E-2</c:v>
                </c:pt>
                <c:pt idx="9">
                  <c:v>1.669083877205705E-2</c:v>
                </c:pt>
                <c:pt idx="10">
                  <c:v>1.1611605690455768E-2</c:v>
                </c:pt>
                <c:pt idx="11">
                  <c:v>1.0091326409292238E-2</c:v>
                </c:pt>
                <c:pt idx="12">
                  <c:v>7.5060416009446601E-3</c:v>
                </c:pt>
                <c:pt idx="13">
                  <c:v>1.3630041875737497E-2</c:v>
                </c:pt>
                <c:pt idx="14">
                  <c:v>7.2734116593164283E-3</c:v>
                </c:pt>
                <c:pt idx="15">
                  <c:v>5.6958877089656424E-3</c:v>
                </c:pt>
                <c:pt idx="16">
                  <c:v>6.8708790568719272E-3</c:v>
                </c:pt>
                <c:pt idx="17">
                  <c:v>6.0183142704915175E-3</c:v>
                </c:pt>
                <c:pt idx="18">
                  <c:v>8.3048227624023148E-3</c:v>
                </c:pt>
                <c:pt idx="19">
                  <c:v>5.207460527032895E-2</c:v>
                </c:pt>
                <c:pt idx="20">
                  <c:v>7.3326914356478937E-2</c:v>
                </c:pt>
                <c:pt idx="21">
                  <c:v>5.885417208987527E-2</c:v>
                </c:pt>
                <c:pt idx="22">
                  <c:v>6.2954604733445968E-2</c:v>
                </c:pt>
                <c:pt idx="23">
                  <c:v>5.0232089473835019E-3</c:v>
                </c:pt>
                <c:pt idx="24">
                  <c:v>1.0778048693175717E-2</c:v>
                </c:pt>
                <c:pt idx="25">
                  <c:v>7.1234417062184053E-3</c:v>
                </c:pt>
                <c:pt idx="26">
                  <c:v>3.107898063061524E-2</c:v>
                </c:pt>
                <c:pt idx="27">
                  <c:v>5.9864030468356139E-3</c:v>
                </c:pt>
                <c:pt idx="28">
                  <c:v>9.0712352747508648E-3</c:v>
                </c:pt>
                <c:pt idx="29">
                  <c:v>5.5278100344957138E-3</c:v>
                </c:pt>
                <c:pt idx="30">
                  <c:v>2.2238107855578955E-2</c:v>
                </c:pt>
                <c:pt idx="31">
                  <c:v>5.9868927299588211E-2</c:v>
                </c:pt>
                <c:pt idx="32">
                  <c:v>2.0057566381233363E-2</c:v>
                </c:pt>
                <c:pt idx="33">
                  <c:v>1.2516673931853853E-2</c:v>
                </c:pt>
                <c:pt idx="34">
                  <c:v>1.0539540443559639E-2</c:v>
                </c:pt>
                <c:pt idx="35">
                  <c:v>1.6484758865314603E-2</c:v>
                </c:pt>
                <c:pt idx="36">
                  <c:v>3.9156173775463116E-3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A7E9-4246-B92B-EDE8A55EC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42880"/>
        <c:axId val="181943272"/>
      </c:lineChart>
      <c:catAx>
        <c:axId val="18194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3272"/>
        <c:crosses val="autoZero"/>
        <c:auto val="1"/>
        <c:lblAlgn val="ctr"/>
        <c:lblOffset val="100"/>
        <c:noMultiLvlLbl val="0"/>
      </c:catAx>
      <c:valAx>
        <c:axId val="181943272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 time, std (log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BST!$D$12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BST!$C$13:$C$49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BST!$D$13:$D$49</c:f>
              <c:numCache>
                <c:formatCode>0.00E+00</c:formatCode>
                <c:ptCount val="37"/>
                <c:pt idx="0">
                  <c:v>1.01571E-5</c:v>
                </c:pt>
                <c:pt idx="1">
                  <c:v>2.3008999999999999E-5</c:v>
                </c:pt>
                <c:pt idx="2">
                  <c:v>3.52301E-5</c:v>
                </c:pt>
                <c:pt idx="3">
                  <c:v>4.8028800000000003E-5</c:v>
                </c:pt>
                <c:pt idx="4">
                  <c:v>6.1307000000000001E-5</c:v>
                </c:pt>
                <c:pt idx="5">
                  <c:v>7.5292599999999998E-5</c:v>
                </c:pt>
                <c:pt idx="6">
                  <c:v>8.9643399999999996E-5</c:v>
                </c:pt>
                <c:pt idx="7">
                  <c:v>1.05103E-4</c:v>
                </c:pt>
                <c:pt idx="8">
                  <c:v>1.1959999999999999E-4</c:v>
                </c:pt>
                <c:pt idx="9">
                  <c:v>1.3652099999999999E-4</c:v>
                </c:pt>
                <c:pt idx="10">
                  <c:v>3.0429900000000001E-4</c:v>
                </c:pt>
                <c:pt idx="11">
                  <c:v>4.9624200000000004E-4</c:v>
                </c:pt>
                <c:pt idx="12">
                  <c:v>6.91042E-4</c:v>
                </c:pt>
                <c:pt idx="13">
                  <c:v>9.2034199999999999E-4</c:v>
                </c:pt>
                <c:pt idx="14">
                  <c:v>1.1609599999999999E-3</c:v>
                </c:pt>
                <c:pt idx="15">
                  <c:v>1.43983E-3</c:v>
                </c:pt>
                <c:pt idx="16">
                  <c:v>1.7168400000000001E-3</c:v>
                </c:pt>
                <c:pt idx="17">
                  <c:v>2.0082699999999999E-3</c:v>
                </c:pt>
                <c:pt idx="18">
                  <c:v>2.3161000000000002E-3</c:v>
                </c:pt>
                <c:pt idx="19">
                  <c:v>5.6880699999999999E-3</c:v>
                </c:pt>
                <c:pt idx="20">
                  <c:v>9.8354199999999992E-3</c:v>
                </c:pt>
                <c:pt idx="21">
                  <c:v>1.34453E-2</c:v>
                </c:pt>
                <c:pt idx="22">
                  <c:v>1.7636200000000001E-2</c:v>
                </c:pt>
                <c:pt idx="23">
                  <c:v>2.0940199999999999E-2</c:v>
                </c:pt>
                <c:pt idx="24">
                  <c:v>2.51411E-2</c:v>
                </c:pt>
                <c:pt idx="25">
                  <c:v>2.9792200000000001E-2</c:v>
                </c:pt>
                <c:pt idx="26">
                  <c:v>3.5127600000000002E-2</c:v>
                </c:pt>
                <c:pt idx="27">
                  <c:v>4.0067800000000001E-2</c:v>
                </c:pt>
                <c:pt idx="28">
                  <c:v>0.124531</c:v>
                </c:pt>
                <c:pt idx="29">
                  <c:v>0.234232</c:v>
                </c:pt>
                <c:pt idx="30">
                  <c:v>0.35853499999999999</c:v>
                </c:pt>
                <c:pt idx="31">
                  <c:v>0.50292700000000001</c:v>
                </c:pt>
                <c:pt idx="32">
                  <c:v>0.62536499999999995</c:v>
                </c:pt>
                <c:pt idx="33">
                  <c:v>0.76391699999999996</c:v>
                </c:pt>
                <c:pt idx="34">
                  <c:v>0.91018200000000005</c:v>
                </c:pt>
                <c:pt idx="35">
                  <c:v>1.0684899999999999</c:v>
                </c:pt>
                <c:pt idx="36">
                  <c:v>1.2135199999999999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0-4830-BC83-15F37B0501AF}"/>
            </c:ext>
          </c:extLst>
        </c:ser>
        <c:ser>
          <c:idx val="1"/>
          <c:order val="1"/>
          <c:tx>
            <c:strRef>
              <c:f>BST!$E$12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BST!$C$13:$C$49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BST!$E$13:$E$49</c:f>
              <c:numCache>
                <c:formatCode>0.00E+00</c:formatCode>
                <c:ptCount val="37"/>
                <c:pt idx="0">
                  <c:v>7.0918199999999995E-7</c:v>
                </c:pt>
                <c:pt idx="1">
                  <c:v>1.10641E-6</c:v>
                </c:pt>
                <c:pt idx="2">
                  <c:v>1.1440599999999999E-6</c:v>
                </c:pt>
                <c:pt idx="3">
                  <c:v>1.25133E-6</c:v>
                </c:pt>
                <c:pt idx="4">
                  <c:v>1.0452899999999999E-6</c:v>
                </c:pt>
                <c:pt idx="5">
                  <c:v>1.0731500000000001E-6</c:v>
                </c:pt>
                <c:pt idx="6">
                  <c:v>1.21553E-6</c:v>
                </c:pt>
                <c:pt idx="7">
                  <c:v>1.5833500000000001E-6</c:v>
                </c:pt>
                <c:pt idx="8">
                  <c:v>1.8937599999999999E-6</c:v>
                </c:pt>
                <c:pt idx="9">
                  <c:v>2.2786500000000002E-6</c:v>
                </c:pt>
                <c:pt idx="10">
                  <c:v>3.5333999999999999E-6</c:v>
                </c:pt>
                <c:pt idx="11">
                  <c:v>5.0077399999999998E-6</c:v>
                </c:pt>
                <c:pt idx="12">
                  <c:v>5.1869899999999998E-6</c:v>
                </c:pt>
                <c:pt idx="13">
                  <c:v>1.2544299999999999E-5</c:v>
                </c:pt>
                <c:pt idx="14">
                  <c:v>8.4441400000000004E-6</c:v>
                </c:pt>
                <c:pt idx="15">
                  <c:v>8.2011100000000008E-6</c:v>
                </c:pt>
                <c:pt idx="16">
                  <c:v>1.1796200000000001E-5</c:v>
                </c:pt>
                <c:pt idx="17">
                  <c:v>1.20864E-5</c:v>
                </c:pt>
                <c:pt idx="18">
                  <c:v>1.9234800000000001E-5</c:v>
                </c:pt>
                <c:pt idx="19">
                  <c:v>2.96204E-4</c:v>
                </c:pt>
                <c:pt idx="20">
                  <c:v>7.2120099999999998E-4</c:v>
                </c:pt>
                <c:pt idx="21">
                  <c:v>7.9131199999999996E-4</c:v>
                </c:pt>
                <c:pt idx="22">
                  <c:v>1.1102799999999999E-3</c:v>
                </c:pt>
                <c:pt idx="23">
                  <c:v>1.0518699999999999E-4</c:v>
                </c:pt>
                <c:pt idx="24">
                  <c:v>2.7097200000000002E-4</c:v>
                </c:pt>
                <c:pt idx="25">
                  <c:v>2.1222299999999999E-4</c:v>
                </c:pt>
                <c:pt idx="26">
                  <c:v>1.09173E-3</c:v>
                </c:pt>
                <c:pt idx="27">
                  <c:v>2.39862E-4</c:v>
                </c:pt>
                <c:pt idx="28">
                  <c:v>1.1296500000000001E-3</c:v>
                </c:pt>
                <c:pt idx="29">
                  <c:v>1.2947900000000001E-3</c:v>
                </c:pt>
                <c:pt idx="30">
                  <c:v>7.9731400000000001E-3</c:v>
                </c:pt>
                <c:pt idx="31">
                  <c:v>3.01097E-2</c:v>
                </c:pt>
                <c:pt idx="32">
                  <c:v>1.25433E-2</c:v>
                </c:pt>
                <c:pt idx="33">
                  <c:v>9.5616999999999994E-3</c:v>
                </c:pt>
                <c:pt idx="34">
                  <c:v>9.5928999999999997E-3</c:v>
                </c:pt>
                <c:pt idx="35">
                  <c:v>1.7613799999999999E-2</c:v>
                </c:pt>
                <c:pt idx="36">
                  <c:v>4.7516800000000003E-3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90-4830-BC83-15F37B050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44056"/>
        <c:axId val="181944448"/>
      </c:scatterChart>
      <c:valAx>
        <c:axId val="1819440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4448"/>
        <c:crosses val="autoZero"/>
        <c:crossBetween val="midCat"/>
      </c:valAx>
      <c:valAx>
        <c:axId val="181944448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40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 time, std (log min-max data)</a:t>
            </a:r>
          </a:p>
        </c:rich>
      </c:tx>
      <c:layout>
        <c:manualLayout>
          <c:xMode val="edge"/>
          <c:yMode val="edge"/>
          <c:x val="0.26496447639858123"/>
          <c:y val="2.890697218529027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BST!$J$12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BST!$C$13:$C$49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BST!$J$13:$J$49</c:f>
              <c:numCache>
                <c:formatCode>0.00%</c:formatCode>
                <c:ptCount val="37"/>
                <c:pt idx="0">
                  <c:v>0</c:v>
                </c:pt>
                <c:pt idx="1">
                  <c:v>1.0590684595756566E-5</c:v>
                </c:pt>
                <c:pt idx="2">
                  <c:v>2.0661554701593104E-5</c:v>
                </c:pt>
                <c:pt idx="3">
                  <c:v>3.1208399521091357E-5</c:v>
                </c:pt>
                <c:pt idx="4">
                  <c:v>4.2150379166075742E-5</c:v>
                </c:pt>
                <c:pt idx="5">
                  <c:v>5.3675295986344568E-5</c:v>
                </c:pt>
                <c:pt idx="6">
                  <c:v>6.5501158037619743E-5</c:v>
                </c:pt>
                <c:pt idx="7">
                  <c:v>7.8240733320384014E-5</c:v>
                </c:pt>
                <c:pt idx="8">
                  <c:v>9.0187072350775079E-5</c:v>
                </c:pt>
                <c:pt idx="9">
                  <c:v>1.041309229911315E-4</c:v>
                </c:pt>
                <c:pt idx="10">
                  <c:v>2.4238938128187806E-4</c:v>
                </c:pt>
                <c:pt idx="11">
                  <c:v>4.0056115147642539E-4</c:v>
                </c:pt>
                <c:pt idx="12">
                  <c:v>5.6108724950499538E-4</c:v>
                </c:pt>
                <c:pt idx="13">
                  <c:v>7.5004327762589421E-4</c:v>
                </c:pt>
                <c:pt idx="14">
                  <c:v>9.4832597092896632E-4</c:v>
                </c:pt>
                <c:pt idx="15">
                  <c:v>1.1781304522289014E-3</c:v>
                </c:pt>
                <c:pt idx="16">
                  <c:v>1.4064021894716846E-3</c:v>
                </c:pt>
                <c:pt idx="17">
                  <c:v>1.6465568134371167E-3</c:v>
                </c:pt>
                <c:pt idx="18">
                  <c:v>1.9002259548957141E-3</c:v>
                </c:pt>
                <c:pt idx="19">
                  <c:v>4.6789178787632561E-3</c:v>
                </c:pt>
                <c:pt idx="20">
                  <c:v>8.0965663010363047E-3</c:v>
                </c:pt>
                <c:pt idx="21">
                  <c:v>1.1071309374708658E-2</c:v>
                </c:pt>
                <c:pt idx="22">
                  <c:v>1.4524845433373616E-2</c:v>
                </c:pt>
                <c:pt idx="23">
                  <c:v>1.7247526274679546E-2</c:v>
                </c:pt>
                <c:pt idx="24">
                  <c:v>2.0709302892791558E-2</c:v>
                </c:pt>
                <c:pt idx="25">
                  <c:v>2.4542069497209846E-2</c:v>
                </c:pt>
                <c:pt idx="26">
                  <c:v>2.8938737584589893E-2</c:v>
                </c:pt>
                <c:pt idx="27">
                  <c:v>3.3009738762622448E-2</c:v>
                </c:pt>
                <c:pt idx="28">
                  <c:v>0.10261214083144542</c:v>
                </c:pt>
                <c:pt idx="29">
                  <c:v>0.19301190202154891</c:v>
                </c:pt>
                <c:pt idx="30">
                  <c:v>0.2954445281162375</c:v>
                </c:pt>
                <c:pt idx="31">
                  <c:v>0.41443161408410861</c:v>
                </c:pt>
                <c:pt idx="32">
                  <c:v>0.51532737584192201</c:v>
                </c:pt>
                <c:pt idx="33">
                  <c:v>0.62950197509271477</c:v>
                </c:pt>
                <c:pt idx="34">
                  <c:v>0.75003251784501868</c:v>
                </c:pt>
                <c:pt idx="35">
                  <c:v>0.88048716633940705</c:v>
                </c:pt>
                <c:pt idx="3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B7-422E-8991-BB954B6415E2}"/>
            </c:ext>
          </c:extLst>
        </c:ser>
        <c:ser>
          <c:idx val="1"/>
          <c:order val="1"/>
          <c:tx>
            <c:strRef>
              <c:f>BST!$K$12</c:f>
              <c:strCache>
                <c:ptCount val="1"/>
                <c:pt idx="0">
                  <c:v>std % on exec time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BST!$C$13:$C$49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BST!$K$13:$K$49</c:f>
              <c:numCache>
                <c:formatCode>0.00%</c:formatCode>
                <c:ptCount val="37"/>
                <c:pt idx="0">
                  <c:v>0.94949515070085633</c:v>
                </c:pt>
                <c:pt idx="1">
                  <c:v>0.63635677340605279</c:v>
                </c:pt>
                <c:pt idx="2">
                  <c:v>0.4114361711377289</c:v>
                </c:pt>
                <c:pt idx="3">
                  <c:v>0.31894124357768927</c:v>
                </c:pt>
                <c:pt idx="4">
                  <c:v>0.18922675923450527</c:v>
                </c:pt>
                <c:pt idx="5">
                  <c:v>0.14893027213346138</c:v>
                </c:pt>
                <c:pt idx="6">
                  <c:v>0.13893988643566751</c:v>
                </c:pt>
                <c:pt idx="7">
                  <c:v>0.16062412199117151</c:v>
                </c:pt>
                <c:pt idx="8">
                  <c:v>0.17170830763248401</c:v>
                </c:pt>
                <c:pt idx="9">
                  <c:v>0.18405103996815114</c:v>
                </c:pt>
                <c:pt idx="10">
                  <c:v>0.11087515502332862</c:v>
                </c:pt>
                <c:pt idx="11">
                  <c:v>8.8972678807894154E-2</c:v>
                </c:pt>
                <c:pt idx="12">
                  <c:v>5.1726799233964699E-2</c:v>
                </c:pt>
                <c:pt idx="13">
                  <c:v>0.13995451635401165</c:v>
                </c:pt>
                <c:pt idx="14">
                  <c:v>4.8375328338688989E-2</c:v>
                </c:pt>
                <c:pt idx="15">
                  <c:v>2.5648135230201357E-2</c:v>
                </c:pt>
                <c:pt idx="16">
                  <c:v>4.2576090751085982E-2</c:v>
                </c:pt>
                <c:pt idx="17">
                  <c:v>3.029329496008994E-2</c:v>
                </c:pt>
                <c:pt idx="18">
                  <c:v>6.3234740970020964E-2</c:v>
                </c:pt>
                <c:pt idx="19">
                  <c:v>0.69382060253678324</c:v>
                </c:pt>
                <c:pt idx="20">
                  <c:v>1</c:v>
                </c:pt>
                <c:pt idx="21">
                  <c:v>0.79149298606253737</c:v>
                </c:pt>
                <c:pt idx="22">
                  <c:v>0.85056741374273526</c:v>
                </c:pt>
                <c:pt idx="23">
                  <c:v>1.5956935225880608E-2</c:v>
                </c:pt>
                <c:pt idx="24">
                  <c:v>9.8866202107018061E-2</c:v>
                </c:pt>
                <c:pt idx="25">
                  <c:v>4.6214729709570426E-2</c:v>
                </c:pt>
                <c:pt idx="26">
                  <c:v>0.39133922625467465</c:v>
                </c:pt>
                <c:pt idx="27">
                  <c:v>2.9833553894228728E-2</c:v>
                </c:pt>
                <c:pt idx="28">
                  <c:v>7.4276351568093604E-2</c:v>
                </c:pt>
                <c:pt idx="29">
                  <c:v>2.322666089121958E-2</c:v>
                </c:pt>
                <c:pt idx="30">
                  <c:v>0.26396986190293775</c:v>
                </c:pt>
                <c:pt idx="31">
                  <c:v>0.80611243929103604</c:v>
                </c:pt>
                <c:pt idx="32">
                  <c:v>0.23255506965366715</c:v>
                </c:pt>
                <c:pt idx="33">
                  <c:v>0.12391436161923458</c:v>
                </c:pt>
                <c:pt idx="34">
                  <c:v>9.5430043153116526E-2</c:v>
                </c:pt>
                <c:pt idx="35">
                  <c:v>0.18108207215294098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B7-422E-8991-BB954B641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45232"/>
        <c:axId val="181945624"/>
      </c:scatterChart>
      <c:valAx>
        <c:axId val="181945232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5624"/>
        <c:crosses val="autoZero"/>
        <c:crossBetween val="midCat"/>
      </c:valAx>
      <c:valAx>
        <c:axId val="181945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523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(log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BST!$B$12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BST!$B$13:$B$49</c:f>
              <c:numCache>
                <c:formatCode>0.00000%</c:formatCode>
                <c:ptCount val="37"/>
                <c:pt idx="0">
                  <c:v>9.1889745432587381E-4</c:v>
                </c:pt>
                <c:pt idx="1">
                  <c:v>4.2549479726236648E-4</c:v>
                </c:pt>
                <c:pt idx="2">
                  <c:v>2.9219666271338498E-4</c:v>
                </c:pt>
                <c:pt idx="3">
                  <c:v>2.2596261364628249E-4</c:v>
                </c:pt>
                <c:pt idx="4">
                  <c:v>1.8717943849912039E-4</c:v>
                </c:pt>
                <c:pt idx="5">
                  <c:v>1.6168804163328482E-4</c:v>
                </c:pt>
                <c:pt idx="6">
                  <c:v>1.4460588245161343E-4</c:v>
                </c:pt>
                <c:pt idx="7">
                  <c:v>1.3188382956351254E-4</c:v>
                </c:pt>
                <c:pt idx="8">
                  <c:v>1.2452857041201168E-4</c:v>
                </c:pt>
                <c:pt idx="9">
                  <c:v>1.1787163896388473E-4</c:v>
                </c:pt>
                <c:pt idx="10">
                  <c:v>5.7509226122990871E-5</c:v>
                </c:pt>
                <c:pt idx="11">
                  <c:v>3.8646632473230441E-5</c:v>
                </c:pt>
                <c:pt idx="12">
                  <c:v>3.0695849473868753E-5</c:v>
                </c:pt>
                <c:pt idx="13">
                  <c:v>2.5782604248553291E-5</c:v>
                </c:pt>
                <c:pt idx="14">
                  <c:v>2.3190357051988805E-5</c:v>
                </c:pt>
                <c:pt idx="15">
                  <c:v>2.1607489155741379E-5</c:v>
                </c:pt>
                <c:pt idx="16">
                  <c:v>2.1459253782040195E-5</c:v>
                </c:pt>
                <c:pt idx="17">
                  <c:v>2.2487658692596435E-5</c:v>
                </c:pt>
                <c:pt idx="18">
                  <c:v>2.5186016723515099E-5</c:v>
                </c:pt>
                <c:pt idx="19">
                  <c:v>1.4478187008329818E-5</c:v>
                </c:pt>
                <c:pt idx="20">
                  <c:v>1.4234267575761891E-5</c:v>
                </c:pt>
                <c:pt idx="21">
                  <c:v>2.082512104601608E-5</c:v>
                </c:pt>
                <c:pt idx="22">
                  <c:v>1.5876435966931649E-5</c:v>
                </c:pt>
                <c:pt idx="23">
                  <c:v>1.3371410015186102E-5</c:v>
                </c:pt>
                <c:pt idx="24">
                  <c:v>1.1137141970717272E-5</c:v>
                </c:pt>
                <c:pt idx="25">
                  <c:v>9.398433146931075E-6</c:v>
                </c:pt>
                <c:pt idx="26">
                  <c:v>7.9709402293353356E-6</c:v>
                </c:pt>
                <c:pt idx="27">
                  <c:v>6.9881550771442402E-6</c:v>
                </c:pt>
                <c:pt idx="28">
                  <c:v>2.2484361323686471E-6</c:v>
                </c:pt>
                <c:pt idx="29">
                  <c:v>1.1953960176235527E-6</c:v>
                </c:pt>
                <c:pt idx="30">
                  <c:v>7.8095583415845033E-7</c:v>
                </c:pt>
                <c:pt idx="31">
                  <c:v>5.5674083912774614E-7</c:v>
                </c:pt>
                <c:pt idx="32">
                  <c:v>4.4773852070390893E-7</c:v>
                </c:pt>
                <c:pt idx="33">
                  <c:v>3.6653196616909951E-7</c:v>
                </c:pt>
                <c:pt idx="34">
                  <c:v>3.0763078153600047E-7</c:v>
                </c:pt>
                <c:pt idx="35">
                  <c:v>2.6205205476887947E-7</c:v>
                </c:pt>
                <c:pt idx="36">
                  <c:v>2.3073373327180434E-7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749-4155-875C-6DFB8E5EC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46408"/>
        <c:axId val="154352600"/>
      </c:lineChart>
      <c:catAx>
        <c:axId val="18194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352600"/>
        <c:crosses val="autoZero"/>
        <c:auto val="1"/>
        <c:lblAlgn val="ctr"/>
        <c:lblOffset val="100"/>
        <c:noMultiLvlLbl val="0"/>
      </c:catAx>
      <c:valAx>
        <c:axId val="154352600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 time, std (real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RBT!$D$12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RBT!$C$13:$C$49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RBT!$D$13:$D$49</c:f>
              <c:numCache>
                <c:formatCode>0.00E+00</c:formatCode>
                <c:ptCount val="37"/>
                <c:pt idx="0">
                  <c:v>1.11833E-5</c:v>
                </c:pt>
                <c:pt idx="1">
                  <c:v>2.6129400000000001E-5</c:v>
                </c:pt>
                <c:pt idx="2">
                  <c:v>4.1563400000000003E-5</c:v>
                </c:pt>
                <c:pt idx="3">
                  <c:v>5.5822000000000002E-5</c:v>
                </c:pt>
                <c:pt idx="4">
                  <c:v>6.7083199999999995E-5</c:v>
                </c:pt>
                <c:pt idx="5">
                  <c:v>8.3796399999999996E-5</c:v>
                </c:pt>
                <c:pt idx="6">
                  <c:v>1.08806E-4</c:v>
                </c:pt>
                <c:pt idx="7">
                  <c:v>1.2484599999999999E-4</c:v>
                </c:pt>
                <c:pt idx="8">
                  <c:v>1.3043199999999999E-4</c:v>
                </c:pt>
                <c:pt idx="9">
                  <c:v>1.4630700000000001E-4</c:v>
                </c:pt>
                <c:pt idx="10">
                  <c:v>3.2480900000000001E-4</c:v>
                </c:pt>
                <c:pt idx="11">
                  <c:v>5.1464900000000005E-4</c:v>
                </c:pt>
                <c:pt idx="12">
                  <c:v>7.0707300000000001E-4</c:v>
                </c:pt>
                <c:pt idx="13">
                  <c:v>9.2340599999999999E-4</c:v>
                </c:pt>
                <c:pt idx="14">
                  <c:v>1.1643999999999999E-3</c:v>
                </c:pt>
                <c:pt idx="15">
                  <c:v>1.43403E-3</c:v>
                </c:pt>
                <c:pt idx="16">
                  <c:v>1.7050500000000001E-3</c:v>
                </c:pt>
                <c:pt idx="17">
                  <c:v>1.9868099999999999E-3</c:v>
                </c:pt>
                <c:pt idx="18">
                  <c:v>2.25246E-3</c:v>
                </c:pt>
                <c:pt idx="19">
                  <c:v>5.2769999999999996E-3</c:v>
                </c:pt>
                <c:pt idx="20">
                  <c:v>8.5193200000000004E-3</c:v>
                </c:pt>
                <c:pt idx="21">
                  <c:v>1.19399E-2</c:v>
                </c:pt>
                <c:pt idx="22">
                  <c:v>1.54305E-2</c:v>
                </c:pt>
                <c:pt idx="23">
                  <c:v>1.91687E-2</c:v>
                </c:pt>
                <c:pt idx="24">
                  <c:v>2.2868800000000002E-2</c:v>
                </c:pt>
                <c:pt idx="25">
                  <c:v>2.9013600000000001E-2</c:v>
                </c:pt>
                <c:pt idx="26">
                  <c:v>3.3404799999999998E-2</c:v>
                </c:pt>
                <c:pt idx="27">
                  <c:v>3.6507900000000003E-2</c:v>
                </c:pt>
                <c:pt idx="28">
                  <c:v>0.110725</c:v>
                </c:pt>
                <c:pt idx="29">
                  <c:v>0.207539</c:v>
                </c:pt>
                <c:pt idx="30">
                  <c:v>0.314475</c:v>
                </c:pt>
                <c:pt idx="31">
                  <c:v>0.42142800000000002</c:v>
                </c:pt>
                <c:pt idx="32">
                  <c:v>0.53972600000000004</c:v>
                </c:pt>
                <c:pt idx="33">
                  <c:v>0.65758899999999998</c:v>
                </c:pt>
                <c:pt idx="34">
                  <c:v>0.78771000000000002</c:v>
                </c:pt>
                <c:pt idx="35">
                  <c:v>0.90891299999999997</c:v>
                </c:pt>
                <c:pt idx="36">
                  <c:v>1.04383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16-43EA-BC02-C31852C84D4C}"/>
            </c:ext>
          </c:extLst>
        </c:ser>
        <c:ser>
          <c:idx val="1"/>
          <c:order val="1"/>
          <c:tx>
            <c:strRef>
              <c:f>RBT!$E$12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RBT!$C$13:$C$49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RBT!$E$13:$E$49</c:f>
              <c:numCache>
                <c:formatCode>0.00E+00</c:formatCode>
                <c:ptCount val="37"/>
                <c:pt idx="0">
                  <c:v>4.5860100000000002E-7</c:v>
                </c:pt>
                <c:pt idx="1">
                  <c:v>8.2621299999999996E-7</c:v>
                </c:pt>
                <c:pt idx="2">
                  <c:v>8.8068600000000003E-7</c:v>
                </c:pt>
                <c:pt idx="3">
                  <c:v>2.75152E-6</c:v>
                </c:pt>
                <c:pt idx="4">
                  <c:v>9.4254100000000005E-7</c:v>
                </c:pt>
                <c:pt idx="5">
                  <c:v>2.2862600000000002E-6</c:v>
                </c:pt>
                <c:pt idx="6">
                  <c:v>2.5842799999999998E-6</c:v>
                </c:pt>
                <c:pt idx="7">
                  <c:v>1.9303E-6</c:v>
                </c:pt>
                <c:pt idx="8">
                  <c:v>3.0421200000000002E-6</c:v>
                </c:pt>
                <c:pt idx="9">
                  <c:v>1.9145099999999999E-6</c:v>
                </c:pt>
                <c:pt idx="10">
                  <c:v>3.7809500000000002E-6</c:v>
                </c:pt>
                <c:pt idx="11">
                  <c:v>6.69772E-6</c:v>
                </c:pt>
                <c:pt idx="12">
                  <c:v>6.3898399999999996E-6</c:v>
                </c:pt>
                <c:pt idx="13">
                  <c:v>7.6768299999999995E-6</c:v>
                </c:pt>
                <c:pt idx="14">
                  <c:v>5.2518299999999998E-6</c:v>
                </c:pt>
                <c:pt idx="15">
                  <c:v>2.6480599999999999E-5</c:v>
                </c:pt>
                <c:pt idx="16">
                  <c:v>3.3795499999999999E-5</c:v>
                </c:pt>
                <c:pt idx="17">
                  <c:v>6.1456899999999998E-5</c:v>
                </c:pt>
                <c:pt idx="18">
                  <c:v>1.26687E-5</c:v>
                </c:pt>
                <c:pt idx="19">
                  <c:v>7.9980699999999998E-5</c:v>
                </c:pt>
                <c:pt idx="20">
                  <c:v>4.8778800000000001E-5</c:v>
                </c:pt>
                <c:pt idx="21">
                  <c:v>1.3579900000000001E-4</c:v>
                </c:pt>
                <c:pt idx="22">
                  <c:v>1.82664E-4</c:v>
                </c:pt>
                <c:pt idx="23">
                  <c:v>3.1402200000000001E-4</c:v>
                </c:pt>
                <c:pt idx="24">
                  <c:v>2.2179400000000001E-4</c:v>
                </c:pt>
                <c:pt idx="25">
                  <c:v>2.04995E-3</c:v>
                </c:pt>
                <c:pt idx="26">
                  <c:v>2.3769400000000001E-3</c:v>
                </c:pt>
                <c:pt idx="27">
                  <c:v>1.30064E-3</c:v>
                </c:pt>
                <c:pt idx="28">
                  <c:v>3.70052E-4</c:v>
                </c:pt>
                <c:pt idx="29">
                  <c:v>1.1472699999999999E-3</c:v>
                </c:pt>
                <c:pt idx="30">
                  <c:v>6.9164600000000001E-3</c:v>
                </c:pt>
                <c:pt idx="31">
                  <c:v>1.2738700000000001E-3</c:v>
                </c:pt>
                <c:pt idx="32">
                  <c:v>7.7645400000000003E-3</c:v>
                </c:pt>
                <c:pt idx="33">
                  <c:v>1.2657099999999999E-2</c:v>
                </c:pt>
                <c:pt idx="34">
                  <c:v>2.2847099999999999E-2</c:v>
                </c:pt>
                <c:pt idx="35">
                  <c:v>1.5951400000000001E-2</c:v>
                </c:pt>
                <c:pt idx="36">
                  <c:v>4.0957100000000003E-2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16-43EA-BC02-C31852C84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25424"/>
        <c:axId val="170925816"/>
      </c:scatterChart>
      <c:valAx>
        <c:axId val="17092542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925816"/>
        <c:crosses val="autoZero"/>
        <c:crossBetween val="midCat"/>
      </c:valAx>
      <c:valAx>
        <c:axId val="17092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92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RBT!$J$12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RBT!$I$13:$I$49</c:f>
              <c:numCache>
                <c:formatCode>0.00%</c:formatCode>
                <c:ptCount val="37"/>
                <c:pt idx="0">
                  <c:v>0</c:v>
                </c:pt>
                <c:pt idx="1">
                  <c:v>1.0001000100010001E-4</c:v>
                </c:pt>
                <c:pt idx="2">
                  <c:v>2.0002000200020003E-4</c:v>
                </c:pt>
                <c:pt idx="3">
                  <c:v>3.0003000300030005E-4</c:v>
                </c:pt>
                <c:pt idx="4">
                  <c:v>4.0004000400040005E-4</c:v>
                </c:pt>
                <c:pt idx="5">
                  <c:v>5.0005000500050005E-4</c:v>
                </c:pt>
                <c:pt idx="6">
                  <c:v>6.0006000600060011E-4</c:v>
                </c:pt>
                <c:pt idx="7">
                  <c:v>7.0007000700070005E-4</c:v>
                </c:pt>
                <c:pt idx="8">
                  <c:v>8.0008000800080011E-4</c:v>
                </c:pt>
                <c:pt idx="9">
                  <c:v>9.0009000900090005E-4</c:v>
                </c:pt>
                <c:pt idx="10">
                  <c:v>1.9001900190019003E-3</c:v>
                </c:pt>
                <c:pt idx="11">
                  <c:v>2.9002900290029002E-3</c:v>
                </c:pt>
                <c:pt idx="12">
                  <c:v>3.9003900390039005E-3</c:v>
                </c:pt>
                <c:pt idx="13">
                  <c:v>4.9004900490049004E-3</c:v>
                </c:pt>
                <c:pt idx="14">
                  <c:v>5.9005900590059007E-3</c:v>
                </c:pt>
                <c:pt idx="15">
                  <c:v>6.900690069006901E-3</c:v>
                </c:pt>
                <c:pt idx="16">
                  <c:v>7.9007900790079005E-3</c:v>
                </c:pt>
                <c:pt idx="17">
                  <c:v>8.9008900890089008E-3</c:v>
                </c:pt>
                <c:pt idx="18">
                  <c:v>9.9009900990099011E-3</c:v>
                </c:pt>
                <c:pt idx="19">
                  <c:v>1.9901990199019903E-2</c:v>
                </c:pt>
                <c:pt idx="20">
                  <c:v>2.9902990299029902E-2</c:v>
                </c:pt>
                <c:pt idx="21">
                  <c:v>3.9903990399039906E-2</c:v>
                </c:pt>
                <c:pt idx="22">
                  <c:v>4.9904990499049902E-2</c:v>
                </c:pt>
                <c:pt idx="23">
                  <c:v>5.9905990599059905E-2</c:v>
                </c:pt>
                <c:pt idx="24">
                  <c:v>6.9906990699069901E-2</c:v>
                </c:pt>
                <c:pt idx="25">
                  <c:v>7.9907990799079912E-2</c:v>
                </c:pt>
                <c:pt idx="26">
                  <c:v>8.9908990899089908E-2</c:v>
                </c:pt>
                <c:pt idx="27">
                  <c:v>9.9909990999099904E-2</c:v>
                </c:pt>
                <c:pt idx="28">
                  <c:v>0.19991999199919991</c:v>
                </c:pt>
                <c:pt idx="29">
                  <c:v>0.29992999299929995</c:v>
                </c:pt>
                <c:pt idx="30">
                  <c:v>0.39993999399939995</c:v>
                </c:pt>
                <c:pt idx="31">
                  <c:v>0.49994999499949994</c:v>
                </c:pt>
                <c:pt idx="32">
                  <c:v>0.59995999599959993</c:v>
                </c:pt>
                <c:pt idx="33">
                  <c:v>0.69996999699969997</c:v>
                </c:pt>
                <c:pt idx="34">
                  <c:v>0.79997999799980002</c:v>
                </c:pt>
                <c:pt idx="35">
                  <c:v>0.89998999899989995</c:v>
                </c:pt>
                <c:pt idx="36">
                  <c:v>1</c:v>
                </c:pt>
              </c:numCache>
            </c:numRef>
          </c:xVal>
          <c:yVal>
            <c:numRef>
              <c:f>RBT!$J$13:$J$49</c:f>
              <c:numCache>
                <c:formatCode>0.00%</c:formatCode>
                <c:ptCount val="37"/>
                <c:pt idx="0">
                  <c:v>0</c:v>
                </c:pt>
                <c:pt idx="1">
                  <c:v>1.4318672705337523E-5</c:v>
                </c:pt>
                <c:pt idx="2">
                  <c:v>2.9104763694570793E-5</c:v>
                </c:pt>
                <c:pt idx="3">
                  <c:v>4.2764797190688549E-5</c:v>
                </c:pt>
                <c:pt idx="4">
                  <c:v>5.3553259536674914E-5</c:v>
                </c:pt>
                <c:pt idx="5">
                  <c:v>6.9564850564357526E-5</c:v>
                </c:pt>
                <c:pt idx="6">
                  <c:v>9.3524564261670491E-5</c:v>
                </c:pt>
                <c:pt idx="7">
                  <c:v>1.0889121577568511E-4</c:v>
                </c:pt>
                <c:pt idx="8">
                  <c:v>1.1424271922688745E-4</c:v>
                </c:pt>
                <c:pt idx="9">
                  <c:v>1.2945129733068933E-4</c:v>
                </c:pt>
                <c:pt idx="10">
                  <c:v>3.0045990260217545E-4</c:v>
                </c:pt>
                <c:pt idx="11">
                  <c:v>4.8233054620694697E-4</c:v>
                </c:pt>
                <c:pt idx="12">
                  <c:v>6.6667671521771681E-4</c:v>
                </c:pt>
                <c:pt idx="13">
                  <c:v>8.7392820037864721E-4</c:v>
                </c:pt>
                <c:pt idx="14">
                  <c:v>1.1048054332320411E-3</c:v>
                </c:pt>
                <c:pt idx="15">
                  <c:v>1.3631165459330238E-3</c:v>
                </c:pt>
                <c:pt idx="16">
                  <c:v>1.6227593073624652E-3</c:v>
                </c:pt>
                <c:pt idx="17">
                  <c:v>1.892691210765754E-3</c:v>
                </c:pt>
                <c:pt idx="18">
                  <c:v>2.1471894012082718E-3</c:v>
                </c:pt>
                <c:pt idx="19">
                  <c:v>5.0447612322679827E-3</c:v>
                </c:pt>
                <c:pt idx="20">
                  <c:v>8.1509708043951568E-3</c:v>
                </c:pt>
                <c:pt idx="21">
                  <c:v>1.1427957140792172E-2</c:v>
                </c:pt>
                <c:pt idx="22">
                  <c:v>1.4772024084359467E-2</c:v>
                </c:pt>
                <c:pt idx="23">
                  <c:v>1.8353296945312677E-2</c:v>
                </c:pt>
                <c:pt idx="24">
                  <c:v>2.1898069218816759E-2</c:v>
                </c:pt>
                <c:pt idx="25">
                  <c:v>2.7784914619272932E-2</c:v>
                </c:pt>
                <c:pt idx="26">
                  <c:v>3.1991774976401419E-2</c:v>
                </c:pt>
                <c:pt idx="27">
                  <c:v>3.4964608911135758E-2</c:v>
                </c:pt>
                <c:pt idx="28">
                  <c:v>0.10606612462689476</c:v>
                </c:pt>
                <c:pt idx="29">
                  <c:v>0.1988159375743892</c:v>
                </c:pt>
                <c:pt idx="30">
                  <c:v>0.30126283572293455</c:v>
                </c:pt>
                <c:pt idx="31">
                  <c:v>0.4037260202228351</c:v>
                </c:pt>
                <c:pt idx="32">
                  <c:v>0.51705794920069681</c:v>
                </c:pt>
                <c:pt idx="33">
                  <c:v>0.62997313918799747</c:v>
                </c:pt>
                <c:pt idx="34">
                  <c:v>0.75463174652310328</c:v>
                </c:pt>
                <c:pt idx="35">
                  <c:v>0.87074672554137711</c:v>
                </c:pt>
                <c:pt idx="3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F-466A-9EC5-1216EDED7FBF}"/>
            </c:ext>
          </c:extLst>
        </c:ser>
        <c:ser>
          <c:idx val="1"/>
          <c:order val="1"/>
          <c:tx>
            <c:strRef>
              <c:f>RBT!$K$12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RBT!$I$13:$I$49</c:f>
              <c:numCache>
                <c:formatCode>0.00%</c:formatCode>
                <c:ptCount val="37"/>
                <c:pt idx="0">
                  <c:v>0</c:v>
                </c:pt>
                <c:pt idx="1">
                  <c:v>1.0001000100010001E-4</c:v>
                </c:pt>
                <c:pt idx="2">
                  <c:v>2.0002000200020003E-4</c:v>
                </c:pt>
                <c:pt idx="3">
                  <c:v>3.0003000300030005E-4</c:v>
                </c:pt>
                <c:pt idx="4">
                  <c:v>4.0004000400040005E-4</c:v>
                </c:pt>
                <c:pt idx="5">
                  <c:v>5.0005000500050005E-4</c:v>
                </c:pt>
                <c:pt idx="6">
                  <c:v>6.0006000600060011E-4</c:v>
                </c:pt>
                <c:pt idx="7">
                  <c:v>7.0007000700070005E-4</c:v>
                </c:pt>
                <c:pt idx="8">
                  <c:v>8.0008000800080011E-4</c:v>
                </c:pt>
                <c:pt idx="9">
                  <c:v>9.0009000900090005E-4</c:v>
                </c:pt>
                <c:pt idx="10">
                  <c:v>1.9001900190019003E-3</c:v>
                </c:pt>
                <c:pt idx="11">
                  <c:v>2.9002900290029002E-3</c:v>
                </c:pt>
                <c:pt idx="12">
                  <c:v>3.9003900390039005E-3</c:v>
                </c:pt>
                <c:pt idx="13">
                  <c:v>4.9004900490049004E-3</c:v>
                </c:pt>
                <c:pt idx="14">
                  <c:v>5.9005900590059007E-3</c:v>
                </c:pt>
                <c:pt idx="15">
                  <c:v>6.900690069006901E-3</c:v>
                </c:pt>
                <c:pt idx="16">
                  <c:v>7.9007900790079005E-3</c:v>
                </c:pt>
                <c:pt idx="17">
                  <c:v>8.9008900890089008E-3</c:v>
                </c:pt>
                <c:pt idx="18">
                  <c:v>9.9009900990099011E-3</c:v>
                </c:pt>
                <c:pt idx="19">
                  <c:v>1.9901990199019903E-2</c:v>
                </c:pt>
                <c:pt idx="20">
                  <c:v>2.9902990299029902E-2</c:v>
                </c:pt>
                <c:pt idx="21">
                  <c:v>3.9903990399039906E-2</c:v>
                </c:pt>
                <c:pt idx="22">
                  <c:v>4.9904990499049902E-2</c:v>
                </c:pt>
                <c:pt idx="23">
                  <c:v>5.9905990599059905E-2</c:v>
                </c:pt>
                <c:pt idx="24">
                  <c:v>6.9906990699069901E-2</c:v>
                </c:pt>
                <c:pt idx="25">
                  <c:v>7.9907990799079912E-2</c:v>
                </c:pt>
                <c:pt idx="26">
                  <c:v>8.9908990899089908E-2</c:v>
                </c:pt>
                <c:pt idx="27">
                  <c:v>9.9909990999099904E-2</c:v>
                </c:pt>
                <c:pt idx="28">
                  <c:v>0.19991999199919991</c:v>
                </c:pt>
                <c:pt idx="29">
                  <c:v>0.29992999299929995</c:v>
                </c:pt>
                <c:pt idx="30">
                  <c:v>0.39993999399939995</c:v>
                </c:pt>
                <c:pt idx="31">
                  <c:v>0.49994999499949994</c:v>
                </c:pt>
                <c:pt idx="32">
                  <c:v>0.59995999599959993</c:v>
                </c:pt>
                <c:pt idx="33">
                  <c:v>0.69996999699969997</c:v>
                </c:pt>
                <c:pt idx="34">
                  <c:v>0.79997999799980002</c:v>
                </c:pt>
                <c:pt idx="35">
                  <c:v>0.89998999899989995</c:v>
                </c:pt>
                <c:pt idx="36">
                  <c:v>1</c:v>
                </c:pt>
              </c:numCache>
            </c:numRef>
          </c:xVal>
          <c:yVal>
            <c:numRef>
              <c:f>RBT!$K$13:$K$49</c:f>
              <c:numCache>
                <c:formatCode>0.00%</c:formatCode>
                <c:ptCount val="37"/>
                <c:pt idx="0">
                  <c:v>0.55751214266008731</c:v>
                </c:pt>
                <c:pt idx="1">
                  <c:v>0.41972832194240073</c:v>
                </c:pt>
                <c:pt idx="2">
                  <c:v>0.26662938763690586</c:v>
                </c:pt>
                <c:pt idx="3">
                  <c:v>0.67908773753243545</c:v>
                </c:pt>
                <c:pt idx="4">
                  <c:v>0.16185400519314097</c:v>
                </c:pt>
                <c:pt idx="5">
                  <c:v>0.35608004354714407</c:v>
                </c:pt>
                <c:pt idx="6">
                  <c:v>0.30423655111994008</c:v>
                </c:pt>
                <c:pt idx="7">
                  <c:v>0.18256529215814896</c:v>
                </c:pt>
                <c:pt idx="8">
                  <c:v>0.29795696846588909</c:v>
                </c:pt>
                <c:pt idx="9">
                  <c:v>0.14769400385284565</c:v>
                </c:pt>
                <c:pt idx="10">
                  <c:v>0.12648496417079044</c:v>
                </c:pt>
                <c:pt idx="11">
                  <c:v>0.14664582796699197</c:v>
                </c:pt>
                <c:pt idx="12">
                  <c:v>8.8272831763051687E-2</c:v>
                </c:pt>
                <c:pt idx="13">
                  <c:v>7.7654934494220257E-2</c:v>
                </c:pt>
                <c:pt idx="14">
                  <c:v>2.1833579969406144E-2</c:v>
                </c:pt>
                <c:pt idx="15">
                  <c:v>0.22666166293914841</c:v>
                </c:pt>
                <c:pt idx="16">
                  <c:v>0.24654874407188149</c:v>
                </c:pt>
                <c:pt idx="17">
                  <c:v>0.40963623654032683</c:v>
                </c:pt>
                <c:pt idx="18">
                  <c:v>3.8184749136998507E-2</c:v>
                </c:pt>
                <c:pt idx="19">
                  <c:v>0.17808908399425699</c:v>
                </c:pt>
                <c:pt idx="20">
                  <c:v>3.9671317963514974E-2</c:v>
                </c:pt>
                <c:pt idx="21">
                  <c:v>0.12256633552225252</c:v>
                </c:pt>
                <c:pt idx="22">
                  <c:v>0.12938107242540334</c:v>
                </c:pt>
                <c:pt idx="23">
                  <c:v>0.19607668173660575</c:v>
                </c:pt>
                <c:pt idx="24">
                  <c:v>9.7981961444387505E-2</c:v>
                </c:pt>
                <c:pt idx="25">
                  <c:v>0.99264898511307642</c:v>
                </c:pt>
                <c:pt idx="26">
                  <c:v>1</c:v>
                </c:pt>
                <c:pt idx="27">
                  <c:v>0.4785282475353182</c:v>
                </c:pt>
                <c:pt idx="28">
                  <c:v>4.6869468647773842E-3</c:v>
                </c:pt>
                <c:pt idx="29">
                  <c:v>3.676970652100333E-2</c:v>
                </c:pt>
                <c:pt idx="30">
                  <c:v>0.27844002944530039</c:v>
                </c:pt>
                <c:pt idx="31">
                  <c:v>0</c:v>
                </c:pt>
                <c:pt idx="32">
                  <c:v>0.16678185727795455</c:v>
                </c:pt>
                <c:pt idx="33">
                  <c:v>0.23813739514144758</c:v>
                </c:pt>
                <c:pt idx="34">
                  <c:v>0.38133869353480188</c:v>
                </c:pt>
                <c:pt idx="35">
                  <c:v>0.21321900208744182</c:v>
                </c:pt>
                <c:pt idx="36">
                  <c:v>0.53152858107610546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DF-466A-9EC5-1216EDED7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23856"/>
        <c:axId val="170926600"/>
        <c:extLst/>
      </c:scatterChart>
      <c:valAx>
        <c:axId val="1709238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926600"/>
        <c:crosses val="autoZero"/>
        <c:crossBetween val="midCat"/>
      </c:valAx>
      <c:valAx>
        <c:axId val="17092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92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error, exec time, std (min-max data)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RBT!$H$12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RBT!$H$13:$H$49</c:f>
              <c:numCache>
                <c:formatCode>0.00%</c:formatCode>
                <c:ptCount val="37"/>
                <c:pt idx="0">
                  <c:v>1</c:v>
                </c:pt>
                <c:pt idx="1">
                  <c:v>0.44877053742437484</c:v>
                </c:pt>
                <c:pt idx="2">
                  <c:v>0.29653792855972766</c:v>
                </c:pt>
                <c:pt idx="3">
                  <c:v>0.23270521538481639</c:v>
                </c:pt>
                <c:pt idx="4">
                  <c:v>0.20471312618200033</c:v>
                </c:pt>
                <c:pt idx="5">
                  <c:v>0.17381010597351895</c:v>
                </c:pt>
                <c:pt idx="6">
                  <c:v>0.14247718185693034</c:v>
                </c:pt>
                <c:pt idx="7">
                  <c:v>0.13275604774255592</c:v>
                </c:pt>
                <c:pt idx="8">
                  <c:v>0.13654236166654962</c:v>
                </c:pt>
                <c:pt idx="9">
                  <c:v>0.1315091632902525</c:v>
                </c:pt>
                <c:pt idx="10">
                  <c:v>6.425621925835337E-2</c:v>
                </c:pt>
                <c:pt idx="11">
                  <c:v>4.4343434978563363E-2</c:v>
                </c:pt>
                <c:pt idx="12">
                  <c:v>3.5636247228470287E-2</c:v>
                </c:pt>
                <c:pt idx="13">
                  <c:v>3.0478869784201997E-2</c:v>
                </c:pt>
                <c:pt idx="14">
                  <c:v>2.7392235683621362E-2</c:v>
                </c:pt>
                <c:pt idx="15">
                  <c:v>2.5681882540974071E-2</c:v>
                </c:pt>
                <c:pt idx="16">
                  <c:v>2.5577314142829856E-2</c:v>
                </c:pt>
                <c:pt idx="17">
                  <c:v>2.6923234242655136E-2</c:v>
                </c:pt>
                <c:pt idx="18">
                  <c:v>3.0719257210457884E-2</c:v>
                </c:pt>
                <c:pt idx="19">
                  <c:v>1.8383791615286266E-2</c:v>
                </c:pt>
                <c:pt idx="20">
                  <c:v>1.9375295902380761E-2</c:v>
                </c:pt>
                <c:pt idx="21">
                  <c:v>2.7786498421938078E-2</c:v>
                </c:pt>
                <c:pt idx="22">
                  <c:v>2.1428063426264767E-2</c:v>
                </c:pt>
                <c:pt idx="23">
                  <c:v>1.7186551294963669E-2</c:v>
                </c:pt>
                <c:pt idx="24">
                  <c:v>1.4353801189093926E-2</c:v>
                </c:pt>
                <c:pt idx="25">
                  <c:v>1.1245711116618182E-2</c:v>
                </c:pt>
                <c:pt idx="26">
                  <c:v>9.725151114542389E-3</c:v>
                </c:pt>
                <c:pt idx="27">
                  <c:v>8.8712041819579701E-3</c:v>
                </c:pt>
                <c:pt idx="28">
                  <c:v>2.7094796460902975E-3</c:v>
                </c:pt>
                <c:pt idx="29">
                  <c:v>1.2955636920340564E-3</c:v>
                </c:pt>
                <c:pt idx="30">
                  <c:v>7.4568241934436946E-4</c:v>
                </c:pt>
                <c:pt idx="31">
                  <c:v>4.7484148849335161E-4</c:v>
                </c:pt>
                <c:pt idx="32">
                  <c:v>3.002948395841832E-4</c:v>
                </c:pt>
                <c:pt idx="33">
                  <c:v>1.8884474243788341E-4</c:v>
                </c:pt>
                <c:pt idx="34">
                  <c:v>1.0453896585089587E-4</c:v>
                </c:pt>
                <c:pt idx="35">
                  <c:v>4.7724943824603527E-5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1-4675-AA46-534BBBD188F6}"/>
            </c:ext>
          </c:extLst>
        </c:ser>
        <c:ser>
          <c:idx val="1"/>
          <c:order val="1"/>
          <c:tx>
            <c:strRef>
              <c:f>RBT!$J$12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RBT!$J$13:$J$49</c:f>
              <c:numCache>
                <c:formatCode>0.00%</c:formatCode>
                <c:ptCount val="37"/>
                <c:pt idx="0">
                  <c:v>0</c:v>
                </c:pt>
                <c:pt idx="1">
                  <c:v>1.4318672705337523E-5</c:v>
                </c:pt>
                <c:pt idx="2">
                  <c:v>2.9104763694570793E-5</c:v>
                </c:pt>
                <c:pt idx="3">
                  <c:v>4.2764797190688549E-5</c:v>
                </c:pt>
                <c:pt idx="4">
                  <c:v>5.3553259536674914E-5</c:v>
                </c:pt>
                <c:pt idx="5">
                  <c:v>6.9564850564357526E-5</c:v>
                </c:pt>
                <c:pt idx="6">
                  <c:v>9.3524564261670491E-5</c:v>
                </c:pt>
                <c:pt idx="7">
                  <c:v>1.0889121577568511E-4</c:v>
                </c:pt>
                <c:pt idx="8">
                  <c:v>1.1424271922688745E-4</c:v>
                </c:pt>
                <c:pt idx="9">
                  <c:v>1.2945129733068933E-4</c:v>
                </c:pt>
                <c:pt idx="10">
                  <c:v>3.0045990260217545E-4</c:v>
                </c:pt>
                <c:pt idx="11">
                  <c:v>4.8233054620694697E-4</c:v>
                </c:pt>
                <c:pt idx="12">
                  <c:v>6.6667671521771681E-4</c:v>
                </c:pt>
                <c:pt idx="13">
                  <c:v>8.7392820037864721E-4</c:v>
                </c:pt>
                <c:pt idx="14">
                  <c:v>1.1048054332320411E-3</c:v>
                </c:pt>
                <c:pt idx="15">
                  <c:v>1.3631165459330238E-3</c:v>
                </c:pt>
                <c:pt idx="16">
                  <c:v>1.6227593073624652E-3</c:v>
                </c:pt>
                <c:pt idx="17">
                  <c:v>1.892691210765754E-3</c:v>
                </c:pt>
                <c:pt idx="18">
                  <c:v>2.1471894012082718E-3</c:v>
                </c:pt>
                <c:pt idx="19">
                  <c:v>5.0447612322679827E-3</c:v>
                </c:pt>
                <c:pt idx="20">
                  <c:v>8.1509708043951568E-3</c:v>
                </c:pt>
                <c:pt idx="21">
                  <c:v>1.1427957140792172E-2</c:v>
                </c:pt>
                <c:pt idx="22">
                  <c:v>1.4772024084359467E-2</c:v>
                </c:pt>
                <c:pt idx="23">
                  <c:v>1.8353296945312677E-2</c:v>
                </c:pt>
                <c:pt idx="24">
                  <c:v>2.1898069218816759E-2</c:v>
                </c:pt>
                <c:pt idx="25">
                  <c:v>2.7784914619272932E-2</c:v>
                </c:pt>
                <c:pt idx="26">
                  <c:v>3.1991774976401419E-2</c:v>
                </c:pt>
                <c:pt idx="27">
                  <c:v>3.4964608911135758E-2</c:v>
                </c:pt>
                <c:pt idx="28">
                  <c:v>0.10606612462689476</c:v>
                </c:pt>
                <c:pt idx="29">
                  <c:v>0.1988159375743892</c:v>
                </c:pt>
                <c:pt idx="30">
                  <c:v>0.30126283572293455</c:v>
                </c:pt>
                <c:pt idx="31">
                  <c:v>0.4037260202228351</c:v>
                </c:pt>
                <c:pt idx="32">
                  <c:v>0.51705794920069681</c:v>
                </c:pt>
                <c:pt idx="33">
                  <c:v>0.62997313918799747</c:v>
                </c:pt>
                <c:pt idx="34">
                  <c:v>0.75463174652310328</c:v>
                </c:pt>
                <c:pt idx="35">
                  <c:v>0.87074672554137711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1-4675-AA46-534BBBD188F6}"/>
            </c:ext>
          </c:extLst>
        </c:ser>
        <c:ser>
          <c:idx val="2"/>
          <c:order val="2"/>
          <c:tx>
            <c:strRef>
              <c:f>RBT!$K$12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RBT!$K$13:$K$49</c:f>
              <c:numCache>
                <c:formatCode>0.00%</c:formatCode>
                <c:ptCount val="37"/>
                <c:pt idx="0">
                  <c:v>0.55751214266008731</c:v>
                </c:pt>
                <c:pt idx="1">
                  <c:v>0.41972832194240073</c:v>
                </c:pt>
                <c:pt idx="2">
                  <c:v>0.26662938763690586</c:v>
                </c:pt>
                <c:pt idx="3">
                  <c:v>0.67908773753243545</c:v>
                </c:pt>
                <c:pt idx="4">
                  <c:v>0.16185400519314097</c:v>
                </c:pt>
                <c:pt idx="5">
                  <c:v>0.35608004354714407</c:v>
                </c:pt>
                <c:pt idx="6">
                  <c:v>0.30423655111994008</c:v>
                </c:pt>
                <c:pt idx="7">
                  <c:v>0.18256529215814896</c:v>
                </c:pt>
                <c:pt idx="8">
                  <c:v>0.29795696846588909</c:v>
                </c:pt>
                <c:pt idx="9">
                  <c:v>0.14769400385284565</c:v>
                </c:pt>
                <c:pt idx="10">
                  <c:v>0.12648496417079044</c:v>
                </c:pt>
                <c:pt idx="11">
                  <c:v>0.14664582796699197</c:v>
                </c:pt>
                <c:pt idx="12">
                  <c:v>8.8272831763051687E-2</c:v>
                </c:pt>
                <c:pt idx="13">
                  <c:v>7.7654934494220257E-2</c:v>
                </c:pt>
                <c:pt idx="14">
                  <c:v>2.1833579969406144E-2</c:v>
                </c:pt>
                <c:pt idx="15">
                  <c:v>0.22666166293914841</c:v>
                </c:pt>
                <c:pt idx="16">
                  <c:v>0.24654874407188149</c:v>
                </c:pt>
                <c:pt idx="17">
                  <c:v>0.40963623654032683</c:v>
                </c:pt>
                <c:pt idx="18">
                  <c:v>3.8184749136998507E-2</c:v>
                </c:pt>
                <c:pt idx="19">
                  <c:v>0.17808908399425699</c:v>
                </c:pt>
                <c:pt idx="20">
                  <c:v>3.9671317963514974E-2</c:v>
                </c:pt>
                <c:pt idx="21">
                  <c:v>0.12256633552225252</c:v>
                </c:pt>
                <c:pt idx="22">
                  <c:v>0.12938107242540334</c:v>
                </c:pt>
                <c:pt idx="23">
                  <c:v>0.19607668173660575</c:v>
                </c:pt>
                <c:pt idx="24">
                  <c:v>9.7981961444387505E-2</c:v>
                </c:pt>
                <c:pt idx="25">
                  <c:v>0.99264898511307642</c:v>
                </c:pt>
                <c:pt idx="26">
                  <c:v>1</c:v>
                </c:pt>
                <c:pt idx="27">
                  <c:v>0.4785282475353182</c:v>
                </c:pt>
                <c:pt idx="28">
                  <c:v>4.6869468647773842E-3</c:v>
                </c:pt>
                <c:pt idx="29">
                  <c:v>3.676970652100333E-2</c:v>
                </c:pt>
                <c:pt idx="30">
                  <c:v>0.27844002944530039</c:v>
                </c:pt>
                <c:pt idx="31">
                  <c:v>0</c:v>
                </c:pt>
                <c:pt idx="32">
                  <c:v>0.16678185727795455</c:v>
                </c:pt>
                <c:pt idx="33">
                  <c:v>0.23813739514144758</c:v>
                </c:pt>
                <c:pt idx="34">
                  <c:v>0.38133869353480188</c:v>
                </c:pt>
                <c:pt idx="35">
                  <c:v>0.21321900208744182</c:v>
                </c:pt>
                <c:pt idx="36">
                  <c:v>0.53152858107610546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1-4675-AA46-534BBBD18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773160"/>
        <c:axId val="170772768"/>
      </c:lineChart>
      <c:catAx>
        <c:axId val="17077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772768"/>
        <c:crosses val="autoZero"/>
        <c:auto val="1"/>
        <c:lblAlgn val="ctr"/>
        <c:lblOffset val="100"/>
        <c:noMultiLvlLbl val="0"/>
      </c:catAx>
      <c:valAx>
        <c:axId val="1707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77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Standard Deviation %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BST!$C$13:$C$49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BST!$G$13:$G$49</c:f>
              <c:numCache>
                <c:formatCode>0.00%</c:formatCode>
                <c:ptCount val="37"/>
                <c:pt idx="0">
                  <c:v>6.982130726289984E-2</c:v>
                </c:pt>
                <c:pt idx="1">
                  <c:v>4.8085966360989177E-2</c:v>
                </c:pt>
                <c:pt idx="2">
                  <c:v>3.2473935640262158E-2</c:v>
                </c:pt>
                <c:pt idx="3">
                  <c:v>2.6053742754347388E-2</c:v>
                </c:pt>
                <c:pt idx="4">
                  <c:v>1.7050092159133539E-2</c:v>
                </c:pt>
                <c:pt idx="5">
                  <c:v>1.4253060725755254E-2</c:v>
                </c:pt>
                <c:pt idx="6">
                  <c:v>1.3559615097151603E-2</c:v>
                </c:pt>
                <c:pt idx="7">
                  <c:v>1.5064746011055822E-2</c:v>
                </c:pt>
                <c:pt idx="8">
                  <c:v>1.5834113712374583E-2</c:v>
                </c:pt>
                <c:pt idx="9">
                  <c:v>1.669083877205705E-2</c:v>
                </c:pt>
                <c:pt idx="10">
                  <c:v>1.1611605690455768E-2</c:v>
                </c:pt>
                <c:pt idx="11">
                  <c:v>1.0091326409292238E-2</c:v>
                </c:pt>
                <c:pt idx="12">
                  <c:v>7.5060416009446601E-3</c:v>
                </c:pt>
                <c:pt idx="13">
                  <c:v>1.3630041875737497E-2</c:v>
                </c:pt>
                <c:pt idx="14">
                  <c:v>7.2734116593164283E-3</c:v>
                </c:pt>
                <c:pt idx="15">
                  <c:v>5.6958877089656424E-3</c:v>
                </c:pt>
                <c:pt idx="16">
                  <c:v>6.8708790568719272E-3</c:v>
                </c:pt>
                <c:pt idx="17">
                  <c:v>6.0183142704915175E-3</c:v>
                </c:pt>
                <c:pt idx="18">
                  <c:v>8.3048227624023148E-3</c:v>
                </c:pt>
                <c:pt idx="19">
                  <c:v>5.207460527032895E-2</c:v>
                </c:pt>
                <c:pt idx="20">
                  <c:v>7.3326914356478937E-2</c:v>
                </c:pt>
                <c:pt idx="21">
                  <c:v>5.885417208987527E-2</c:v>
                </c:pt>
                <c:pt idx="22">
                  <c:v>6.2954604733445968E-2</c:v>
                </c:pt>
                <c:pt idx="23">
                  <c:v>5.0232089473835019E-3</c:v>
                </c:pt>
                <c:pt idx="24">
                  <c:v>1.0778048693175717E-2</c:v>
                </c:pt>
                <c:pt idx="25">
                  <c:v>7.1234417062184053E-3</c:v>
                </c:pt>
                <c:pt idx="26">
                  <c:v>3.107898063061524E-2</c:v>
                </c:pt>
                <c:pt idx="27">
                  <c:v>5.9864030468356139E-3</c:v>
                </c:pt>
                <c:pt idx="28">
                  <c:v>9.0712352747508648E-3</c:v>
                </c:pt>
                <c:pt idx="29">
                  <c:v>5.5278100344957138E-3</c:v>
                </c:pt>
                <c:pt idx="30">
                  <c:v>2.2238107855578955E-2</c:v>
                </c:pt>
                <c:pt idx="31">
                  <c:v>5.9868927299588211E-2</c:v>
                </c:pt>
                <c:pt idx="32">
                  <c:v>2.0057566381233363E-2</c:v>
                </c:pt>
                <c:pt idx="33">
                  <c:v>1.2516673931853853E-2</c:v>
                </c:pt>
                <c:pt idx="34">
                  <c:v>1.0539540443559639E-2</c:v>
                </c:pt>
                <c:pt idx="35">
                  <c:v>1.6484758865314603E-2</c:v>
                </c:pt>
                <c:pt idx="36">
                  <c:v>3.9156173775463116E-3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94-4504-84CB-1FA3CE2B967D}"/>
            </c:ext>
          </c:extLst>
        </c:ser>
        <c:ser>
          <c:idx val="1"/>
          <c:order val="1"/>
          <c:tx>
            <c:v>AVL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AVL!$C$13:$C$83</c:f>
              <c:numCache>
                <c:formatCode>#,##0</c:formatCode>
                <c:ptCount val="7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AVL!$G$13:$G$83</c:f>
              <c:numCache>
                <c:formatCode>0.00%</c:formatCode>
                <c:ptCount val="71"/>
                <c:pt idx="0">
                  <c:v>4.5845032769445321E-2</c:v>
                </c:pt>
                <c:pt idx="1">
                  <c:v>2.5536497027789807E-2</c:v>
                </c:pt>
                <c:pt idx="2">
                  <c:v>1.5371798790537664E-2</c:v>
                </c:pt>
                <c:pt idx="3">
                  <c:v>8.415281955071104E-3</c:v>
                </c:pt>
                <c:pt idx="4">
                  <c:v>1.4689403371807384E-2</c:v>
                </c:pt>
                <c:pt idx="5">
                  <c:v>7.7781837736473442E-3</c:v>
                </c:pt>
                <c:pt idx="6">
                  <c:v>7.7109357305876411E-3</c:v>
                </c:pt>
                <c:pt idx="7">
                  <c:v>1.0570036309951321E-2</c:v>
                </c:pt>
                <c:pt idx="8">
                  <c:v>6.7219707310330525E-3</c:v>
                </c:pt>
                <c:pt idx="9">
                  <c:v>1.0291290675681426E-2</c:v>
                </c:pt>
                <c:pt idx="10">
                  <c:v>6.8550680425963142E-3</c:v>
                </c:pt>
                <c:pt idx="11">
                  <c:v>1.7104461605647353E-2</c:v>
                </c:pt>
                <c:pt idx="12">
                  <c:v>1.5345770085970926E-2</c:v>
                </c:pt>
                <c:pt idx="13">
                  <c:v>4.7455867210092432E-3</c:v>
                </c:pt>
                <c:pt idx="14">
                  <c:v>6.3118569268429629E-3</c:v>
                </c:pt>
                <c:pt idx="15">
                  <c:v>6.0561371480731376E-3</c:v>
                </c:pt>
                <c:pt idx="16">
                  <c:v>5.0974908377143012E-3</c:v>
                </c:pt>
                <c:pt idx="17">
                  <c:v>7.1545091532019787E-3</c:v>
                </c:pt>
                <c:pt idx="18">
                  <c:v>7.106722037375228E-2</c:v>
                </c:pt>
                <c:pt idx="19">
                  <c:v>5.285763128372243E-2</c:v>
                </c:pt>
                <c:pt idx="20">
                  <c:v>4.8016039995833766E-2</c:v>
                </c:pt>
                <c:pt idx="21">
                  <c:v>9.3502846454545912E-3</c:v>
                </c:pt>
                <c:pt idx="22">
                  <c:v>8.2361590539169818E-3</c:v>
                </c:pt>
                <c:pt idx="23">
                  <c:v>4.1455770160425415E-3</c:v>
                </c:pt>
                <c:pt idx="24">
                  <c:v>7.8652005864320931E-3</c:v>
                </c:pt>
                <c:pt idx="25">
                  <c:v>2.2195047833427125E-2</c:v>
                </c:pt>
                <c:pt idx="26">
                  <c:v>6.3418293497442962E-3</c:v>
                </c:pt>
                <c:pt idx="27">
                  <c:v>8.899104729208851E-3</c:v>
                </c:pt>
                <c:pt idx="28">
                  <c:v>1.0532156615363886E-2</c:v>
                </c:pt>
                <c:pt idx="29">
                  <c:v>1.8501915371703936E-2</c:v>
                </c:pt>
                <c:pt idx="30">
                  <c:v>4.0530764421184261E-3</c:v>
                </c:pt>
                <c:pt idx="31">
                  <c:v>1.5889879183996831E-2</c:v>
                </c:pt>
                <c:pt idx="32">
                  <c:v>1.7583462445130323E-2</c:v>
                </c:pt>
                <c:pt idx="33">
                  <c:v>1.4830619313046942E-2</c:v>
                </c:pt>
                <c:pt idx="34">
                  <c:v>1.4750793726010519E-2</c:v>
                </c:pt>
                <c:pt idx="35">
                  <c:v>1.1892412639588082E-2</c:v>
                </c:pt>
                <c:pt idx="36">
                  <c:v>1.4773496186707953E-2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94-4504-84CB-1FA3CE2B967D}"/>
            </c:ext>
          </c:extLst>
        </c:ser>
        <c:ser>
          <c:idx val="2"/>
          <c:order val="2"/>
          <c:tx>
            <c:v>RBT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RBT!$C$14:$C$83</c:f>
              <c:numCache>
                <c:formatCode>#,##0</c:formatCode>
                <c:ptCount val="7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20000</c:v>
                </c:pt>
                <c:pt idx="19">
                  <c:v>30000</c:v>
                </c:pt>
                <c:pt idx="20">
                  <c:v>40000</c:v>
                </c:pt>
                <c:pt idx="21">
                  <c:v>50000</c:v>
                </c:pt>
                <c:pt idx="22">
                  <c:v>60000</c:v>
                </c:pt>
                <c:pt idx="23">
                  <c:v>70000</c:v>
                </c:pt>
                <c:pt idx="24">
                  <c:v>80000</c:v>
                </c:pt>
                <c:pt idx="25">
                  <c:v>90000</c:v>
                </c:pt>
                <c:pt idx="26">
                  <c:v>100000</c:v>
                </c:pt>
                <c:pt idx="27">
                  <c:v>200000</c:v>
                </c:pt>
                <c:pt idx="28">
                  <c:v>300000</c:v>
                </c:pt>
                <c:pt idx="29">
                  <c:v>400000</c:v>
                </c:pt>
                <c:pt idx="30">
                  <c:v>500000</c:v>
                </c:pt>
                <c:pt idx="31">
                  <c:v>600000</c:v>
                </c:pt>
                <c:pt idx="32">
                  <c:v>700000</c:v>
                </c:pt>
                <c:pt idx="33">
                  <c:v>800000</c:v>
                </c:pt>
                <c:pt idx="34">
                  <c:v>900000</c:v>
                </c:pt>
                <c:pt idx="35">
                  <c:v>1000000</c:v>
                </c:pt>
              </c:numCache>
            </c:numRef>
          </c:xVal>
          <c:yVal>
            <c:numRef>
              <c:f>RBT!$G$14:$G$83</c:f>
              <c:numCache>
                <c:formatCode>0.00%</c:formatCode>
                <c:ptCount val="70"/>
                <c:pt idx="0">
                  <c:v>3.1620052507902972E-2</c:v>
                </c:pt>
                <c:pt idx="1">
                  <c:v>2.1188978764971104E-2</c:v>
                </c:pt>
                <c:pt idx="2">
                  <c:v>4.9290960553186915E-2</c:v>
                </c:pt>
                <c:pt idx="3">
                  <c:v>1.4050328547236866E-2</c:v>
                </c:pt>
                <c:pt idx="4">
                  <c:v>2.7283510986152153E-2</c:v>
                </c:pt>
                <c:pt idx="5">
                  <c:v>2.3751263717074426E-2</c:v>
                </c:pt>
                <c:pt idx="6">
                  <c:v>1.5461448504557615E-2</c:v>
                </c:pt>
                <c:pt idx="7">
                  <c:v>2.3323417566241417E-2</c:v>
                </c:pt>
                <c:pt idx="8">
                  <c:v>1.3085566650946297E-2</c:v>
                </c:pt>
                <c:pt idx="9">
                  <c:v>1.1640533359605184E-2</c:v>
                </c:pt>
                <c:pt idx="10">
                  <c:v>1.3014151392502461E-2</c:v>
                </c:pt>
                <c:pt idx="11">
                  <c:v>9.037030122773744E-3</c:v>
                </c:pt>
                <c:pt idx="12">
                  <c:v>8.3136020342081379E-3</c:v>
                </c:pt>
                <c:pt idx="13">
                  <c:v>4.5103315012023359E-3</c:v>
                </c:pt>
                <c:pt idx="14">
                  <c:v>1.8465861941521444E-2</c:v>
                </c:pt>
                <c:pt idx="15">
                  <c:v>1.9820826368728187E-2</c:v>
                </c:pt>
                <c:pt idx="16">
                  <c:v>3.0932449504482061E-2</c:v>
                </c:pt>
                <c:pt idx="17">
                  <c:v>5.6243840068192106E-3</c:v>
                </c:pt>
                <c:pt idx="18">
                  <c:v>1.5156471480007582E-2</c:v>
                </c:pt>
                <c:pt idx="19">
                  <c:v>5.7256682458224368E-3</c:v>
                </c:pt>
                <c:pt idx="20">
                  <c:v>1.137354584209248E-2</c:v>
                </c:pt>
                <c:pt idx="21">
                  <c:v>1.1837853601633129E-2</c:v>
                </c:pt>
                <c:pt idx="22">
                  <c:v>1.6382018603243832E-2</c:v>
                </c:pt>
                <c:pt idx="23">
                  <c:v>9.6985412439655767E-3</c:v>
                </c:pt>
                <c:pt idx="24">
                  <c:v>7.0654796371356882E-2</c:v>
                </c:pt>
                <c:pt idx="25">
                  <c:v>7.1155642302902583E-2</c:v>
                </c:pt>
                <c:pt idx="26">
                  <c:v>3.5626261713218234E-2</c:v>
                </c:pt>
                <c:pt idx="27">
                  <c:v>3.3420817340257393E-3</c:v>
                </c:pt>
                <c:pt idx="28">
                  <c:v>5.5279730556666452E-3</c:v>
                </c:pt>
                <c:pt idx="29">
                  <c:v>2.1993671993004213E-2</c:v>
                </c:pt>
                <c:pt idx="30">
                  <c:v>3.0227464715206396E-3</c:v>
                </c:pt>
                <c:pt idx="31">
                  <c:v>1.4386077380003928E-2</c:v>
                </c:pt>
                <c:pt idx="32">
                  <c:v>1.9247736808249528E-2</c:v>
                </c:pt>
                <c:pt idx="33">
                  <c:v>2.9004455954602579E-2</c:v>
                </c:pt>
                <c:pt idx="34">
                  <c:v>1.7549974530015524E-2</c:v>
                </c:pt>
                <c:pt idx="35">
                  <c:v>3.9237327917381187E-2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894-4504-84CB-1FA3CE2B9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55560"/>
        <c:axId val="170770416"/>
        <c:extLst/>
      </c:scatterChart>
      <c:valAx>
        <c:axId val="168155560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770416"/>
        <c:crosses val="autoZero"/>
        <c:crossBetween val="midCat"/>
      </c:valAx>
      <c:valAx>
        <c:axId val="170770416"/>
        <c:scaling>
          <c:orientation val="minMax"/>
          <c:max val="8.0000000000000016E-2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155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</a:t>
            </a:r>
            <a:r>
              <a:rPr lang="it-IT" baseline="0"/>
              <a:t> time % exec time, std % exec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RBT!$G$12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RBT!$G$13:$G$49</c:f>
              <c:numCache>
                <c:formatCode>0.00%</c:formatCode>
                <c:ptCount val="37"/>
                <c:pt idx="0">
                  <c:v>4.1007663212110919E-2</c:v>
                </c:pt>
                <c:pt idx="1">
                  <c:v>3.1620052507902972E-2</c:v>
                </c:pt>
                <c:pt idx="2">
                  <c:v>2.1188978764971104E-2</c:v>
                </c:pt>
                <c:pt idx="3">
                  <c:v>4.9290960553186915E-2</c:v>
                </c:pt>
                <c:pt idx="4">
                  <c:v>1.4050328547236866E-2</c:v>
                </c:pt>
                <c:pt idx="5">
                  <c:v>2.7283510986152153E-2</c:v>
                </c:pt>
                <c:pt idx="6">
                  <c:v>2.3751263717074426E-2</c:v>
                </c:pt>
                <c:pt idx="7">
                  <c:v>1.5461448504557615E-2</c:v>
                </c:pt>
                <c:pt idx="8">
                  <c:v>2.3323417566241417E-2</c:v>
                </c:pt>
                <c:pt idx="9">
                  <c:v>1.3085566650946297E-2</c:v>
                </c:pt>
                <c:pt idx="10">
                  <c:v>1.1640533359605184E-2</c:v>
                </c:pt>
                <c:pt idx="11">
                  <c:v>1.3014151392502461E-2</c:v>
                </c:pt>
                <c:pt idx="12">
                  <c:v>9.037030122773744E-3</c:v>
                </c:pt>
                <c:pt idx="13">
                  <c:v>8.3136020342081379E-3</c:v>
                </c:pt>
                <c:pt idx="14">
                  <c:v>4.5103315012023359E-3</c:v>
                </c:pt>
                <c:pt idx="15">
                  <c:v>1.8465861941521444E-2</c:v>
                </c:pt>
                <c:pt idx="16">
                  <c:v>1.9820826368728187E-2</c:v>
                </c:pt>
                <c:pt idx="17">
                  <c:v>3.0932449504482061E-2</c:v>
                </c:pt>
                <c:pt idx="18">
                  <c:v>5.6243840068192106E-3</c:v>
                </c:pt>
                <c:pt idx="19">
                  <c:v>1.5156471480007582E-2</c:v>
                </c:pt>
                <c:pt idx="20">
                  <c:v>5.7256682458224368E-3</c:v>
                </c:pt>
                <c:pt idx="21">
                  <c:v>1.137354584209248E-2</c:v>
                </c:pt>
                <c:pt idx="22">
                  <c:v>1.1837853601633129E-2</c:v>
                </c:pt>
                <c:pt idx="23">
                  <c:v>1.6382018603243832E-2</c:v>
                </c:pt>
                <c:pt idx="24">
                  <c:v>9.6985412439655767E-3</c:v>
                </c:pt>
                <c:pt idx="25">
                  <c:v>7.0654796371356882E-2</c:v>
                </c:pt>
                <c:pt idx="26">
                  <c:v>7.1155642302902583E-2</c:v>
                </c:pt>
                <c:pt idx="27">
                  <c:v>3.5626261713218234E-2</c:v>
                </c:pt>
                <c:pt idx="28">
                  <c:v>3.3420817340257393E-3</c:v>
                </c:pt>
                <c:pt idx="29">
                  <c:v>5.5279730556666452E-3</c:v>
                </c:pt>
                <c:pt idx="30">
                  <c:v>2.1993671993004213E-2</c:v>
                </c:pt>
                <c:pt idx="31">
                  <c:v>3.0227464715206396E-3</c:v>
                </c:pt>
                <c:pt idx="32">
                  <c:v>1.4386077380003928E-2</c:v>
                </c:pt>
                <c:pt idx="33">
                  <c:v>1.9247736808249528E-2</c:v>
                </c:pt>
                <c:pt idx="34">
                  <c:v>2.9004455954602579E-2</c:v>
                </c:pt>
                <c:pt idx="35">
                  <c:v>1.7549974530015524E-2</c:v>
                </c:pt>
                <c:pt idx="36">
                  <c:v>3.9237327917381187E-2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33-4F01-91D9-673EDF872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42880"/>
        <c:axId val="181943272"/>
      </c:lineChart>
      <c:catAx>
        <c:axId val="18194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3272"/>
        <c:crosses val="autoZero"/>
        <c:auto val="1"/>
        <c:lblAlgn val="ctr"/>
        <c:lblOffset val="100"/>
        <c:noMultiLvlLbl val="0"/>
      </c:catAx>
      <c:valAx>
        <c:axId val="181943272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 time, std (log min-max data)</a:t>
            </a:r>
          </a:p>
        </c:rich>
      </c:tx>
      <c:layout>
        <c:manualLayout>
          <c:xMode val="edge"/>
          <c:yMode val="edge"/>
          <c:x val="0.26496447639858123"/>
          <c:y val="2.890697218529027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RBT!$J$12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RBT!$C$13:$C$49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RBT!$J$13:$J$49</c:f>
              <c:numCache>
                <c:formatCode>0.00%</c:formatCode>
                <c:ptCount val="37"/>
                <c:pt idx="0">
                  <c:v>0</c:v>
                </c:pt>
                <c:pt idx="1">
                  <c:v>1.4318672705337523E-5</c:v>
                </c:pt>
                <c:pt idx="2">
                  <c:v>2.9104763694570793E-5</c:v>
                </c:pt>
                <c:pt idx="3">
                  <c:v>4.2764797190688549E-5</c:v>
                </c:pt>
                <c:pt idx="4">
                  <c:v>5.3553259536674914E-5</c:v>
                </c:pt>
                <c:pt idx="5">
                  <c:v>6.9564850564357526E-5</c:v>
                </c:pt>
                <c:pt idx="6">
                  <c:v>9.3524564261670491E-5</c:v>
                </c:pt>
                <c:pt idx="7">
                  <c:v>1.0889121577568511E-4</c:v>
                </c:pt>
                <c:pt idx="8">
                  <c:v>1.1424271922688745E-4</c:v>
                </c:pt>
                <c:pt idx="9">
                  <c:v>1.2945129733068933E-4</c:v>
                </c:pt>
                <c:pt idx="10">
                  <c:v>3.0045990260217545E-4</c:v>
                </c:pt>
                <c:pt idx="11">
                  <c:v>4.8233054620694697E-4</c:v>
                </c:pt>
                <c:pt idx="12">
                  <c:v>6.6667671521771681E-4</c:v>
                </c:pt>
                <c:pt idx="13">
                  <c:v>8.7392820037864721E-4</c:v>
                </c:pt>
                <c:pt idx="14">
                  <c:v>1.1048054332320411E-3</c:v>
                </c:pt>
                <c:pt idx="15">
                  <c:v>1.3631165459330238E-3</c:v>
                </c:pt>
                <c:pt idx="16">
                  <c:v>1.6227593073624652E-3</c:v>
                </c:pt>
                <c:pt idx="17">
                  <c:v>1.892691210765754E-3</c:v>
                </c:pt>
                <c:pt idx="18">
                  <c:v>2.1471894012082718E-3</c:v>
                </c:pt>
                <c:pt idx="19">
                  <c:v>5.0447612322679827E-3</c:v>
                </c:pt>
                <c:pt idx="20">
                  <c:v>8.1509708043951568E-3</c:v>
                </c:pt>
                <c:pt idx="21">
                  <c:v>1.1427957140792172E-2</c:v>
                </c:pt>
                <c:pt idx="22">
                  <c:v>1.4772024084359467E-2</c:v>
                </c:pt>
                <c:pt idx="23">
                  <c:v>1.8353296945312677E-2</c:v>
                </c:pt>
                <c:pt idx="24">
                  <c:v>2.1898069218816759E-2</c:v>
                </c:pt>
                <c:pt idx="25">
                  <c:v>2.7784914619272932E-2</c:v>
                </c:pt>
                <c:pt idx="26">
                  <c:v>3.1991774976401419E-2</c:v>
                </c:pt>
                <c:pt idx="27">
                  <c:v>3.4964608911135758E-2</c:v>
                </c:pt>
                <c:pt idx="28">
                  <c:v>0.10606612462689476</c:v>
                </c:pt>
                <c:pt idx="29">
                  <c:v>0.1988159375743892</c:v>
                </c:pt>
                <c:pt idx="30">
                  <c:v>0.30126283572293455</c:v>
                </c:pt>
                <c:pt idx="31">
                  <c:v>0.4037260202228351</c:v>
                </c:pt>
                <c:pt idx="32">
                  <c:v>0.51705794920069681</c:v>
                </c:pt>
                <c:pt idx="33">
                  <c:v>0.62997313918799747</c:v>
                </c:pt>
                <c:pt idx="34">
                  <c:v>0.75463174652310328</c:v>
                </c:pt>
                <c:pt idx="35">
                  <c:v>0.87074672554137711</c:v>
                </c:pt>
                <c:pt idx="3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E6-4604-9C7C-39B6D2C4F3A4}"/>
            </c:ext>
          </c:extLst>
        </c:ser>
        <c:ser>
          <c:idx val="1"/>
          <c:order val="1"/>
          <c:tx>
            <c:strRef>
              <c:f>RBT!$K$12</c:f>
              <c:strCache>
                <c:ptCount val="1"/>
                <c:pt idx="0">
                  <c:v>std % on exec time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RBT!$C$13:$C$49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RBT!$K$13:$K$49</c:f>
              <c:numCache>
                <c:formatCode>0.00%</c:formatCode>
                <c:ptCount val="37"/>
                <c:pt idx="0">
                  <c:v>0.55751214266008731</c:v>
                </c:pt>
                <c:pt idx="1">
                  <c:v>0.41972832194240073</c:v>
                </c:pt>
                <c:pt idx="2">
                  <c:v>0.26662938763690586</c:v>
                </c:pt>
                <c:pt idx="3">
                  <c:v>0.67908773753243545</c:v>
                </c:pt>
                <c:pt idx="4">
                  <c:v>0.16185400519314097</c:v>
                </c:pt>
                <c:pt idx="5">
                  <c:v>0.35608004354714407</c:v>
                </c:pt>
                <c:pt idx="6">
                  <c:v>0.30423655111994008</c:v>
                </c:pt>
                <c:pt idx="7">
                  <c:v>0.18256529215814896</c:v>
                </c:pt>
                <c:pt idx="8">
                  <c:v>0.29795696846588909</c:v>
                </c:pt>
                <c:pt idx="9">
                  <c:v>0.14769400385284565</c:v>
                </c:pt>
                <c:pt idx="10">
                  <c:v>0.12648496417079044</c:v>
                </c:pt>
                <c:pt idx="11">
                  <c:v>0.14664582796699197</c:v>
                </c:pt>
                <c:pt idx="12">
                  <c:v>8.8272831763051687E-2</c:v>
                </c:pt>
                <c:pt idx="13">
                  <c:v>7.7654934494220257E-2</c:v>
                </c:pt>
                <c:pt idx="14">
                  <c:v>2.1833579969406144E-2</c:v>
                </c:pt>
                <c:pt idx="15">
                  <c:v>0.22666166293914841</c:v>
                </c:pt>
                <c:pt idx="16">
                  <c:v>0.24654874407188149</c:v>
                </c:pt>
                <c:pt idx="17">
                  <c:v>0.40963623654032683</c:v>
                </c:pt>
                <c:pt idx="18">
                  <c:v>3.8184749136998507E-2</c:v>
                </c:pt>
                <c:pt idx="19">
                  <c:v>0.17808908399425699</c:v>
                </c:pt>
                <c:pt idx="20">
                  <c:v>3.9671317963514974E-2</c:v>
                </c:pt>
                <c:pt idx="21">
                  <c:v>0.12256633552225252</c:v>
                </c:pt>
                <c:pt idx="22">
                  <c:v>0.12938107242540334</c:v>
                </c:pt>
                <c:pt idx="23">
                  <c:v>0.19607668173660575</c:v>
                </c:pt>
                <c:pt idx="24">
                  <c:v>9.7981961444387505E-2</c:v>
                </c:pt>
                <c:pt idx="25">
                  <c:v>0.99264898511307642</c:v>
                </c:pt>
                <c:pt idx="26">
                  <c:v>1</c:v>
                </c:pt>
                <c:pt idx="27">
                  <c:v>0.4785282475353182</c:v>
                </c:pt>
                <c:pt idx="28">
                  <c:v>4.6869468647773842E-3</c:v>
                </c:pt>
                <c:pt idx="29">
                  <c:v>3.676970652100333E-2</c:v>
                </c:pt>
                <c:pt idx="30">
                  <c:v>0.27844002944530039</c:v>
                </c:pt>
                <c:pt idx="31">
                  <c:v>0</c:v>
                </c:pt>
                <c:pt idx="32">
                  <c:v>0.16678185727795455</c:v>
                </c:pt>
                <c:pt idx="33">
                  <c:v>0.23813739514144758</c:v>
                </c:pt>
                <c:pt idx="34">
                  <c:v>0.38133869353480188</c:v>
                </c:pt>
                <c:pt idx="35">
                  <c:v>0.21321900208744182</c:v>
                </c:pt>
                <c:pt idx="36">
                  <c:v>0.53152858107610546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E6-4604-9C7C-39B6D2C4F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45232"/>
        <c:axId val="181945624"/>
      </c:scatterChart>
      <c:valAx>
        <c:axId val="181945232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5624"/>
        <c:crosses val="autoZero"/>
        <c:crossBetween val="midCat"/>
      </c:valAx>
      <c:valAx>
        <c:axId val="181945624"/>
        <c:scaling>
          <c:logBase val="10"/>
          <c:orientation val="minMax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523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(log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RBT!$B$12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RBT!$B$13:$B$49</c:f>
              <c:numCache>
                <c:formatCode>0.00000%</c:formatCode>
                <c:ptCount val="37"/>
                <c:pt idx="0">
                  <c:v>8.3457774836884755E-4</c:v>
                </c:pt>
                <c:pt idx="1">
                  <c:v>3.746817680547502E-4</c:v>
                </c:pt>
                <c:pt idx="2">
                  <c:v>2.4767265543865089E-4</c:v>
                </c:pt>
                <c:pt idx="3">
                  <c:v>1.9441641607779322E-4</c:v>
                </c:pt>
                <c:pt idx="4">
                  <c:v>1.7106234997831907E-4</c:v>
                </c:pt>
                <c:pt idx="5">
                  <c:v>1.4527966647109256E-4</c:v>
                </c:pt>
                <c:pt idx="6">
                  <c:v>1.1913831004689964E-4</c:v>
                </c:pt>
                <c:pt idx="7">
                  <c:v>1.1102787545146709E-4</c:v>
                </c:pt>
                <c:pt idx="8">
                  <c:v>1.1418683314889442E-4</c:v>
                </c:pt>
                <c:pt idx="9">
                  <c:v>1.0998758790070539E-4</c:v>
                </c:pt>
                <c:pt idx="10">
                  <c:v>5.3877817425009767E-5</c:v>
                </c:pt>
                <c:pt idx="11">
                  <c:v>3.7264392220291538E-5</c:v>
                </c:pt>
                <c:pt idx="12">
                  <c:v>2.9999902714601195E-5</c:v>
                </c:pt>
                <c:pt idx="13">
                  <c:v>2.5697053689625186E-5</c:v>
                </c:pt>
                <c:pt idx="14">
                  <c:v>2.3121845519646964E-5</c:v>
                </c:pt>
                <c:pt idx="15">
                  <c:v>2.1694881635050249E-5</c:v>
                </c:pt>
                <c:pt idx="16">
                  <c:v>2.1607639226508251E-5</c:v>
                </c:pt>
                <c:pt idx="17">
                  <c:v>2.2730553159376408E-5</c:v>
                </c:pt>
                <c:pt idx="18">
                  <c:v>2.5897611204342508E-5</c:v>
                </c:pt>
                <c:pt idx="19">
                  <c:v>1.560601500406871E-5</c:v>
                </c:pt>
                <c:pt idx="20">
                  <c:v>1.6433236455491753E-5</c:v>
                </c:pt>
                <c:pt idx="21">
                  <c:v>2.3450782669871605E-5</c:v>
                </c:pt>
                <c:pt idx="22">
                  <c:v>1.8145879913159001E-5</c:v>
                </c:pt>
                <c:pt idx="23">
                  <c:v>1.4607146024508704E-5</c:v>
                </c:pt>
                <c:pt idx="24">
                  <c:v>1.2243755684600852E-5</c:v>
                </c:pt>
                <c:pt idx="25">
                  <c:v>9.6506465933217526E-6</c:v>
                </c:pt>
                <c:pt idx="26">
                  <c:v>8.3820289299741342E-6</c:v>
                </c:pt>
                <c:pt idx="27">
                  <c:v>7.6695728869641898E-6</c:v>
                </c:pt>
                <c:pt idx="28">
                  <c:v>2.5287875366899976E-6</c:v>
                </c:pt>
                <c:pt idx="29">
                  <c:v>1.3491440163053691E-6</c:v>
                </c:pt>
                <c:pt idx="30">
                  <c:v>8.9037284362826926E-7</c:v>
                </c:pt>
                <c:pt idx="31">
                  <c:v>6.644076805527871E-7</c:v>
                </c:pt>
                <c:pt idx="32">
                  <c:v>5.1878175222242396E-7</c:v>
                </c:pt>
                <c:pt idx="33">
                  <c:v>4.2579787678930155E-7</c:v>
                </c:pt>
                <c:pt idx="34">
                  <c:v>3.5546076601795075E-7</c:v>
                </c:pt>
                <c:pt idx="35">
                  <c:v>3.0806028739824387E-7</c:v>
                </c:pt>
                <c:pt idx="36">
                  <c:v>2.6824291311803643E-7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4-450E-99FD-BF06700A7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46408"/>
        <c:axId val="154352600"/>
      </c:lineChart>
      <c:catAx>
        <c:axId val="18194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352600"/>
        <c:crosses val="autoZero"/>
        <c:auto val="1"/>
        <c:lblAlgn val="ctr"/>
        <c:lblOffset val="100"/>
        <c:noMultiLvlLbl val="0"/>
      </c:catAx>
      <c:valAx>
        <c:axId val="154352600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 time, std (log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RBT!$D$12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RBT!$C$13:$C$49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RBT!$D$13:$D$49</c:f>
              <c:numCache>
                <c:formatCode>0.00E+00</c:formatCode>
                <c:ptCount val="37"/>
                <c:pt idx="0">
                  <c:v>1.11833E-5</c:v>
                </c:pt>
                <c:pt idx="1">
                  <c:v>2.6129400000000001E-5</c:v>
                </c:pt>
                <c:pt idx="2">
                  <c:v>4.1563400000000003E-5</c:v>
                </c:pt>
                <c:pt idx="3">
                  <c:v>5.5822000000000002E-5</c:v>
                </c:pt>
                <c:pt idx="4">
                  <c:v>6.7083199999999995E-5</c:v>
                </c:pt>
                <c:pt idx="5">
                  <c:v>8.3796399999999996E-5</c:v>
                </c:pt>
                <c:pt idx="6">
                  <c:v>1.08806E-4</c:v>
                </c:pt>
                <c:pt idx="7">
                  <c:v>1.2484599999999999E-4</c:v>
                </c:pt>
                <c:pt idx="8">
                  <c:v>1.3043199999999999E-4</c:v>
                </c:pt>
                <c:pt idx="9">
                  <c:v>1.4630700000000001E-4</c:v>
                </c:pt>
                <c:pt idx="10">
                  <c:v>3.2480900000000001E-4</c:v>
                </c:pt>
                <c:pt idx="11">
                  <c:v>5.1464900000000005E-4</c:v>
                </c:pt>
                <c:pt idx="12">
                  <c:v>7.0707300000000001E-4</c:v>
                </c:pt>
                <c:pt idx="13">
                  <c:v>9.2340599999999999E-4</c:v>
                </c:pt>
                <c:pt idx="14">
                  <c:v>1.1643999999999999E-3</c:v>
                </c:pt>
                <c:pt idx="15">
                  <c:v>1.43403E-3</c:v>
                </c:pt>
                <c:pt idx="16">
                  <c:v>1.7050500000000001E-3</c:v>
                </c:pt>
                <c:pt idx="17">
                  <c:v>1.9868099999999999E-3</c:v>
                </c:pt>
                <c:pt idx="18">
                  <c:v>2.25246E-3</c:v>
                </c:pt>
                <c:pt idx="19">
                  <c:v>5.2769999999999996E-3</c:v>
                </c:pt>
                <c:pt idx="20">
                  <c:v>8.5193200000000004E-3</c:v>
                </c:pt>
                <c:pt idx="21">
                  <c:v>1.19399E-2</c:v>
                </c:pt>
                <c:pt idx="22">
                  <c:v>1.54305E-2</c:v>
                </c:pt>
                <c:pt idx="23">
                  <c:v>1.91687E-2</c:v>
                </c:pt>
                <c:pt idx="24">
                  <c:v>2.2868800000000002E-2</c:v>
                </c:pt>
                <c:pt idx="25">
                  <c:v>2.9013600000000001E-2</c:v>
                </c:pt>
                <c:pt idx="26">
                  <c:v>3.3404799999999998E-2</c:v>
                </c:pt>
                <c:pt idx="27">
                  <c:v>3.6507900000000003E-2</c:v>
                </c:pt>
                <c:pt idx="28">
                  <c:v>0.110725</c:v>
                </c:pt>
                <c:pt idx="29">
                  <c:v>0.207539</c:v>
                </c:pt>
                <c:pt idx="30">
                  <c:v>0.314475</c:v>
                </c:pt>
                <c:pt idx="31">
                  <c:v>0.42142800000000002</c:v>
                </c:pt>
                <c:pt idx="32">
                  <c:v>0.53972600000000004</c:v>
                </c:pt>
                <c:pt idx="33">
                  <c:v>0.65758899999999998</c:v>
                </c:pt>
                <c:pt idx="34">
                  <c:v>0.78771000000000002</c:v>
                </c:pt>
                <c:pt idx="35">
                  <c:v>0.90891299999999997</c:v>
                </c:pt>
                <c:pt idx="36">
                  <c:v>1.04383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4E-4025-BE53-79BC71A97415}"/>
            </c:ext>
          </c:extLst>
        </c:ser>
        <c:ser>
          <c:idx val="1"/>
          <c:order val="1"/>
          <c:tx>
            <c:strRef>
              <c:f>RBT!$E$12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RBT!$C$13:$C$49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RBT!$E$13:$E$49</c:f>
              <c:numCache>
                <c:formatCode>0.00E+00</c:formatCode>
                <c:ptCount val="37"/>
                <c:pt idx="0">
                  <c:v>4.5860100000000002E-7</c:v>
                </c:pt>
                <c:pt idx="1">
                  <c:v>8.2621299999999996E-7</c:v>
                </c:pt>
                <c:pt idx="2">
                  <c:v>8.8068600000000003E-7</c:v>
                </c:pt>
                <c:pt idx="3">
                  <c:v>2.75152E-6</c:v>
                </c:pt>
                <c:pt idx="4">
                  <c:v>9.4254100000000005E-7</c:v>
                </c:pt>
                <c:pt idx="5">
                  <c:v>2.2862600000000002E-6</c:v>
                </c:pt>
                <c:pt idx="6">
                  <c:v>2.5842799999999998E-6</c:v>
                </c:pt>
                <c:pt idx="7">
                  <c:v>1.9303E-6</c:v>
                </c:pt>
                <c:pt idx="8">
                  <c:v>3.0421200000000002E-6</c:v>
                </c:pt>
                <c:pt idx="9">
                  <c:v>1.9145099999999999E-6</c:v>
                </c:pt>
                <c:pt idx="10">
                  <c:v>3.7809500000000002E-6</c:v>
                </c:pt>
                <c:pt idx="11">
                  <c:v>6.69772E-6</c:v>
                </c:pt>
                <c:pt idx="12">
                  <c:v>6.3898399999999996E-6</c:v>
                </c:pt>
                <c:pt idx="13">
                  <c:v>7.6768299999999995E-6</c:v>
                </c:pt>
                <c:pt idx="14">
                  <c:v>5.2518299999999998E-6</c:v>
                </c:pt>
                <c:pt idx="15">
                  <c:v>2.6480599999999999E-5</c:v>
                </c:pt>
                <c:pt idx="16">
                  <c:v>3.3795499999999999E-5</c:v>
                </c:pt>
                <c:pt idx="17">
                  <c:v>6.1456899999999998E-5</c:v>
                </c:pt>
                <c:pt idx="18">
                  <c:v>1.26687E-5</c:v>
                </c:pt>
                <c:pt idx="19">
                  <c:v>7.9980699999999998E-5</c:v>
                </c:pt>
                <c:pt idx="20">
                  <c:v>4.8778800000000001E-5</c:v>
                </c:pt>
                <c:pt idx="21">
                  <c:v>1.3579900000000001E-4</c:v>
                </c:pt>
                <c:pt idx="22">
                  <c:v>1.82664E-4</c:v>
                </c:pt>
                <c:pt idx="23">
                  <c:v>3.1402200000000001E-4</c:v>
                </c:pt>
                <c:pt idx="24">
                  <c:v>2.2179400000000001E-4</c:v>
                </c:pt>
                <c:pt idx="25">
                  <c:v>2.04995E-3</c:v>
                </c:pt>
                <c:pt idx="26">
                  <c:v>2.3769400000000001E-3</c:v>
                </c:pt>
                <c:pt idx="27">
                  <c:v>1.30064E-3</c:v>
                </c:pt>
                <c:pt idx="28">
                  <c:v>3.70052E-4</c:v>
                </c:pt>
                <c:pt idx="29">
                  <c:v>1.1472699999999999E-3</c:v>
                </c:pt>
                <c:pt idx="30">
                  <c:v>6.9164600000000001E-3</c:v>
                </c:pt>
                <c:pt idx="31">
                  <c:v>1.2738700000000001E-3</c:v>
                </c:pt>
                <c:pt idx="32">
                  <c:v>7.7645400000000003E-3</c:v>
                </c:pt>
                <c:pt idx="33">
                  <c:v>1.2657099999999999E-2</c:v>
                </c:pt>
                <c:pt idx="34">
                  <c:v>2.2847099999999999E-2</c:v>
                </c:pt>
                <c:pt idx="35">
                  <c:v>1.5951400000000001E-2</c:v>
                </c:pt>
                <c:pt idx="36">
                  <c:v>4.0957100000000003E-2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4E-4025-BE53-79BC71A97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44056"/>
        <c:axId val="181944448"/>
      </c:scatterChart>
      <c:valAx>
        <c:axId val="1819440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4448"/>
        <c:crosses val="autoZero"/>
        <c:crossBetween val="midCat"/>
      </c:valAx>
      <c:valAx>
        <c:axId val="181944448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40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 time, std (real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AVL!$D$12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AVL!$C$13:$C$49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AVL!$D$13:$D$49</c:f>
              <c:numCache>
                <c:formatCode>0.00E+00</c:formatCode>
                <c:ptCount val="37"/>
                <c:pt idx="0">
                  <c:v>1.81419E-5</c:v>
                </c:pt>
                <c:pt idx="1">
                  <c:v>4.20226E-5</c:v>
                </c:pt>
                <c:pt idx="2">
                  <c:v>6.6740400000000002E-5</c:v>
                </c:pt>
                <c:pt idx="3">
                  <c:v>9.1998700000000004E-5</c:v>
                </c:pt>
                <c:pt idx="4">
                  <c:v>1.18868E-4</c:v>
                </c:pt>
                <c:pt idx="5">
                  <c:v>1.45048E-4</c:v>
                </c:pt>
                <c:pt idx="6">
                  <c:v>1.7219699999999999E-4</c:v>
                </c:pt>
                <c:pt idx="7">
                  <c:v>2.0049600000000001E-4</c:v>
                </c:pt>
                <c:pt idx="8">
                  <c:v>2.3150800000000001E-4</c:v>
                </c:pt>
                <c:pt idx="9">
                  <c:v>2.5853900000000001E-4</c:v>
                </c:pt>
                <c:pt idx="10">
                  <c:v>5.7037799999999997E-4</c:v>
                </c:pt>
                <c:pt idx="11">
                  <c:v>9.0449499999999995E-4</c:v>
                </c:pt>
                <c:pt idx="12">
                  <c:v>1.24577E-3</c:v>
                </c:pt>
                <c:pt idx="13">
                  <c:v>1.62181E-3</c:v>
                </c:pt>
                <c:pt idx="14">
                  <c:v>2.0302900000000001E-3</c:v>
                </c:pt>
                <c:pt idx="15">
                  <c:v>2.4539900000000001E-3</c:v>
                </c:pt>
                <c:pt idx="16">
                  <c:v>2.9141200000000001E-3</c:v>
                </c:pt>
                <c:pt idx="17">
                  <c:v>3.3507400000000001E-3</c:v>
                </c:pt>
                <c:pt idx="18">
                  <c:v>3.9972999999999996E-3</c:v>
                </c:pt>
                <c:pt idx="19">
                  <c:v>9.3594999999999998E-3</c:v>
                </c:pt>
                <c:pt idx="20">
                  <c:v>1.4401499999999999E-2</c:v>
                </c:pt>
                <c:pt idx="21">
                  <c:v>1.96209E-2</c:v>
                </c:pt>
                <c:pt idx="22">
                  <c:v>2.54354E-2</c:v>
                </c:pt>
                <c:pt idx="23">
                  <c:v>3.1235700000000002E-2</c:v>
                </c:pt>
                <c:pt idx="24">
                  <c:v>3.7515E-2</c:v>
                </c:pt>
                <c:pt idx="25">
                  <c:v>4.4424999999999999E-2</c:v>
                </c:pt>
                <c:pt idx="26">
                  <c:v>5.1055299999999998E-2</c:v>
                </c:pt>
                <c:pt idx="27">
                  <c:v>5.8373399999999999E-2</c:v>
                </c:pt>
                <c:pt idx="28">
                  <c:v>0.16327900000000001</c:v>
                </c:pt>
                <c:pt idx="29">
                  <c:v>0.29550399999999999</c:v>
                </c:pt>
                <c:pt idx="30">
                  <c:v>0.43182999999999999</c:v>
                </c:pt>
                <c:pt idx="31">
                  <c:v>0.58063500000000001</c:v>
                </c:pt>
                <c:pt idx="32">
                  <c:v>0.735151</c:v>
                </c:pt>
                <c:pt idx="33">
                  <c:v>0.89074500000000001</c:v>
                </c:pt>
                <c:pt idx="34">
                  <c:v>1.05515</c:v>
                </c:pt>
                <c:pt idx="35">
                  <c:v>1.21966</c:v>
                </c:pt>
                <c:pt idx="36">
                  <c:v>1.3951199999999999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4B-4836-9C87-35A2BF6EA696}"/>
            </c:ext>
          </c:extLst>
        </c:ser>
        <c:ser>
          <c:idx val="1"/>
          <c:order val="1"/>
          <c:tx>
            <c:strRef>
              <c:f>AVL!$E$12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AVL!$C$13:$C$49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AVL!$E$13:$E$49</c:f>
              <c:numCache>
                <c:formatCode>0.00E+00</c:formatCode>
                <c:ptCount val="37"/>
                <c:pt idx="0">
                  <c:v>8.3171600000000003E-7</c:v>
                </c:pt>
                <c:pt idx="1">
                  <c:v>1.07311E-6</c:v>
                </c:pt>
                <c:pt idx="2">
                  <c:v>1.0259199999999999E-6</c:v>
                </c:pt>
                <c:pt idx="3">
                  <c:v>7.7419500000000001E-7</c:v>
                </c:pt>
                <c:pt idx="4">
                  <c:v>1.7461000000000001E-6</c:v>
                </c:pt>
                <c:pt idx="5">
                  <c:v>1.1282099999999999E-6</c:v>
                </c:pt>
                <c:pt idx="6">
                  <c:v>1.3278E-6</c:v>
                </c:pt>
                <c:pt idx="7">
                  <c:v>2.1192500000000001E-6</c:v>
                </c:pt>
                <c:pt idx="8">
                  <c:v>1.55619E-6</c:v>
                </c:pt>
                <c:pt idx="9">
                  <c:v>2.6607000000000002E-6</c:v>
                </c:pt>
                <c:pt idx="10">
                  <c:v>3.9099800000000001E-6</c:v>
                </c:pt>
                <c:pt idx="11">
                  <c:v>1.5470900000000001E-5</c:v>
                </c:pt>
                <c:pt idx="12">
                  <c:v>1.9117300000000001E-5</c:v>
                </c:pt>
                <c:pt idx="13">
                  <c:v>7.6964400000000008E-6</c:v>
                </c:pt>
                <c:pt idx="14">
                  <c:v>1.28149E-5</c:v>
                </c:pt>
                <c:pt idx="15">
                  <c:v>1.48617E-5</c:v>
                </c:pt>
                <c:pt idx="16">
                  <c:v>1.48547E-5</c:v>
                </c:pt>
                <c:pt idx="17">
                  <c:v>2.3972899999999999E-5</c:v>
                </c:pt>
                <c:pt idx="18">
                  <c:v>2.8407699999999998E-4</c:v>
                </c:pt>
                <c:pt idx="19">
                  <c:v>4.9472100000000005E-4</c:v>
                </c:pt>
                <c:pt idx="20">
                  <c:v>6.91503E-4</c:v>
                </c:pt>
                <c:pt idx="21">
                  <c:v>1.83461E-4</c:v>
                </c:pt>
                <c:pt idx="22">
                  <c:v>2.0949E-4</c:v>
                </c:pt>
                <c:pt idx="23">
                  <c:v>1.2949000000000001E-4</c:v>
                </c:pt>
                <c:pt idx="24">
                  <c:v>2.9506299999999998E-4</c:v>
                </c:pt>
                <c:pt idx="25">
                  <c:v>9.8601500000000003E-4</c:v>
                </c:pt>
                <c:pt idx="26">
                  <c:v>3.2378399999999998E-4</c:v>
                </c:pt>
                <c:pt idx="27">
                  <c:v>5.1947099999999997E-4</c:v>
                </c:pt>
                <c:pt idx="28">
                  <c:v>1.7196799999999999E-3</c:v>
                </c:pt>
                <c:pt idx="29">
                  <c:v>5.4673899999999999E-3</c:v>
                </c:pt>
                <c:pt idx="30">
                  <c:v>1.7502399999999999E-3</c:v>
                </c:pt>
                <c:pt idx="31">
                  <c:v>9.2262200000000003E-3</c:v>
                </c:pt>
                <c:pt idx="32">
                  <c:v>1.29265E-2</c:v>
                </c:pt>
                <c:pt idx="33">
                  <c:v>1.3210299999999999E-2</c:v>
                </c:pt>
                <c:pt idx="34">
                  <c:v>1.55643E-2</c:v>
                </c:pt>
                <c:pt idx="35">
                  <c:v>1.4504700000000001E-2</c:v>
                </c:pt>
                <c:pt idx="36">
                  <c:v>2.0610799999999999E-2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4B-4836-9C87-35A2BF6EA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25424"/>
        <c:axId val="170925816"/>
      </c:scatterChart>
      <c:valAx>
        <c:axId val="17092542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925816"/>
        <c:crosses val="autoZero"/>
        <c:crossBetween val="midCat"/>
      </c:valAx>
      <c:valAx>
        <c:axId val="17092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92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AVL!$J$12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AVL!$I$13:$I$49</c:f>
              <c:numCache>
                <c:formatCode>0.00%</c:formatCode>
                <c:ptCount val="37"/>
                <c:pt idx="0">
                  <c:v>0</c:v>
                </c:pt>
                <c:pt idx="1">
                  <c:v>1.0001000100010001E-4</c:v>
                </c:pt>
                <c:pt idx="2">
                  <c:v>2.0002000200020003E-4</c:v>
                </c:pt>
                <c:pt idx="3">
                  <c:v>3.0003000300030005E-4</c:v>
                </c:pt>
                <c:pt idx="4">
                  <c:v>4.0004000400040005E-4</c:v>
                </c:pt>
                <c:pt idx="5">
                  <c:v>5.0005000500050005E-4</c:v>
                </c:pt>
                <c:pt idx="6">
                  <c:v>6.0006000600060011E-4</c:v>
                </c:pt>
                <c:pt idx="7">
                  <c:v>7.0007000700070005E-4</c:v>
                </c:pt>
                <c:pt idx="8">
                  <c:v>8.0008000800080011E-4</c:v>
                </c:pt>
                <c:pt idx="9">
                  <c:v>9.0009000900090005E-4</c:v>
                </c:pt>
                <c:pt idx="10">
                  <c:v>1.9001900190019003E-3</c:v>
                </c:pt>
                <c:pt idx="11">
                  <c:v>2.9002900290029002E-3</c:v>
                </c:pt>
                <c:pt idx="12">
                  <c:v>3.9003900390039005E-3</c:v>
                </c:pt>
                <c:pt idx="13">
                  <c:v>4.9004900490049004E-3</c:v>
                </c:pt>
                <c:pt idx="14">
                  <c:v>5.9005900590059007E-3</c:v>
                </c:pt>
                <c:pt idx="15">
                  <c:v>6.900690069006901E-3</c:v>
                </c:pt>
                <c:pt idx="16">
                  <c:v>7.9007900790079005E-3</c:v>
                </c:pt>
                <c:pt idx="17">
                  <c:v>8.9008900890089008E-3</c:v>
                </c:pt>
                <c:pt idx="18">
                  <c:v>9.9009900990099011E-3</c:v>
                </c:pt>
                <c:pt idx="19">
                  <c:v>1.9901990199019903E-2</c:v>
                </c:pt>
                <c:pt idx="20">
                  <c:v>2.9902990299029902E-2</c:v>
                </c:pt>
                <c:pt idx="21">
                  <c:v>3.9903990399039906E-2</c:v>
                </c:pt>
                <c:pt idx="22">
                  <c:v>4.9904990499049902E-2</c:v>
                </c:pt>
                <c:pt idx="23">
                  <c:v>5.9905990599059905E-2</c:v>
                </c:pt>
                <c:pt idx="24">
                  <c:v>6.9906990699069901E-2</c:v>
                </c:pt>
                <c:pt idx="25">
                  <c:v>7.9907990799079912E-2</c:v>
                </c:pt>
                <c:pt idx="26">
                  <c:v>8.9908990899089908E-2</c:v>
                </c:pt>
                <c:pt idx="27">
                  <c:v>9.9909990999099904E-2</c:v>
                </c:pt>
                <c:pt idx="28">
                  <c:v>0.19991999199919991</c:v>
                </c:pt>
                <c:pt idx="29">
                  <c:v>0.29992999299929995</c:v>
                </c:pt>
                <c:pt idx="30">
                  <c:v>0.39993999399939995</c:v>
                </c:pt>
                <c:pt idx="31">
                  <c:v>0.49994999499949994</c:v>
                </c:pt>
                <c:pt idx="32">
                  <c:v>0.59995999599959993</c:v>
                </c:pt>
                <c:pt idx="33">
                  <c:v>0.69996999699969997</c:v>
                </c:pt>
                <c:pt idx="34">
                  <c:v>0.79997999799980002</c:v>
                </c:pt>
                <c:pt idx="35">
                  <c:v>0.89998999899989995</c:v>
                </c:pt>
                <c:pt idx="36">
                  <c:v>1</c:v>
                </c:pt>
              </c:numCache>
            </c:numRef>
          </c:xVal>
          <c:yVal>
            <c:numRef>
              <c:f>AVL!$J$13:$J$49</c:f>
              <c:numCache>
                <c:formatCode>0.00%</c:formatCode>
                <c:ptCount val="37"/>
                <c:pt idx="0">
                  <c:v>0</c:v>
                </c:pt>
                <c:pt idx="1">
                  <c:v>1.7117531498756166E-5</c:v>
                </c:pt>
                <c:pt idx="2">
                  <c:v>3.4835090870129497E-5</c:v>
                </c:pt>
                <c:pt idx="3">
                  <c:v>5.294007715005567E-5</c:v>
                </c:pt>
                <c:pt idx="4">
                  <c:v>7.2199817823466789E-5</c:v>
                </c:pt>
                <c:pt idx="5">
                  <c:v>9.0965472709522724E-5</c:v>
                </c:pt>
                <c:pt idx="6">
                  <c:v>1.1042570053616646E-4</c:v>
                </c:pt>
                <c:pt idx="7">
                  <c:v>1.3071024093419921E-4</c:v>
                </c:pt>
                <c:pt idx="8">
                  <c:v>1.5293944220716969E-4</c:v>
                </c:pt>
                <c:pt idx="9">
                  <c:v>1.7231508839605353E-4</c:v>
                </c:pt>
                <c:pt idx="10">
                  <c:v>3.9583926922159976E-4</c:v>
                </c:pt>
                <c:pt idx="11">
                  <c:v>6.3533217653880209E-4</c:v>
                </c:pt>
                <c:pt idx="12">
                  <c:v>8.7995589201774577E-4</c:v>
                </c:pt>
                <c:pt idx="13">
                  <c:v>1.1494989349265495E-3</c:v>
                </c:pt>
                <c:pt idx="14">
                  <c:v>1.4422947602839267E-3</c:v>
                </c:pt>
                <c:pt idx="15">
                  <c:v>1.7460001833252525E-3</c:v>
                </c:pt>
                <c:pt idx="16">
                  <c:v>2.0758183950411015E-3</c:v>
                </c:pt>
                <c:pt idx="17">
                  <c:v>2.3887847906235975E-3</c:v>
                </c:pt>
                <c:pt idx="18">
                  <c:v>2.8522348220647101E-3</c:v>
                </c:pt>
                <c:pt idx="19">
                  <c:v>6.695825144066591E-3</c:v>
                </c:pt>
                <c:pt idx="20">
                  <c:v>1.0309898174452157E-2</c:v>
                </c:pt>
                <c:pt idx="21">
                  <c:v>1.4051130378893731E-2</c:v>
                </c:pt>
                <c:pt idx="22">
                  <c:v>1.8218926419190613E-2</c:v>
                </c:pt>
                <c:pt idx="23">
                  <c:v>2.2376543991214689E-2</c:v>
                </c:pt>
                <c:pt idx="24">
                  <c:v>2.6877505669060799E-2</c:v>
                </c:pt>
                <c:pt idx="25">
                  <c:v>3.1830549032798257E-2</c:v>
                </c:pt>
                <c:pt idx="26">
                  <c:v>3.6583105243303098E-2</c:v>
                </c:pt>
                <c:pt idx="27">
                  <c:v>4.1828672050852604E-2</c:v>
                </c:pt>
                <c:pt idx="28">
                  <c:v>0.1170243284761632</c:v>
                </c:pt>
                <c:pt idx="29">
                  <c:v>0.21180235434739117</c:v>
                </c:pt>
                <c:pt idx="30">
                  <c:v>0.30951995052754638</c:v>
                </c:pt>
                <c:pt idx="31">
                  <c:v>0.41618241329758288</c:v>
                </c:pt>
                <c:pt idx="32">
                  <c:v>0.52693848397649123</c:v>
                </c:pt>
                <c:pt idx="33">
                  <c:v>0.63846725809188432</c:v>
                </c:pt>
                <c:pt idx="34">
                  <c:v>0.75631170009119786</c:v>
                </c:pt>
                <c:pt idx="35">
                  <c:v>0.87423140541224686</c:v>
                </c:pt>
                <c:pt idx="3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57-4B0E-91AB-D7E021D5C51E}"/>
            </c:ext>
          </c:extLst>
        </c:ser>
        <c:ser>
          <c:idx val="1"/>
          <c:order val="1"/>
          <c:tx>
            <c:strRef>
              <c:f>AVL!$K$12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AVL!$I$13:$I$49</c:f>
              <c:numCache>
                <c:formatCode>0.00%</c:formatCode>
                <c:ptCount val="37"/>
                <c:pt idx="0">
                  <c:v>0</c:v>
                </c:pt>
                <c:pt idx="1">
                  <c:v>1.0001000100010001E-4</c:v>
                </c:pt>
                <c:pt idx="2">
                  <c:v>2.0002000200020003E-4</c:v>
                </c:pt>
                <c:pt idx="3">
                  <c:v>3.0003000300030005E-4</c:v>
                </c:pt>
                <c:pt idx="4">
                  <c:v>4.0004000400040005E-4</c:v>
                </c:pt>
                <c:pt idx="5">
                  <c:v>5.0005000500050005E-4</c:v>
                </c:pt>
                <c:pt idx="6">
                  <c:v>6.0006000600060011E-4</c:v>
                </c:pt>
                <c:pt idx="7">
                  <c:v>7.0007000700070005E-4</c:v>
                </c:pt>
                <c:pt idx="8">
                  <c:v>8.0008000800080011E-4</c:v>
                </c:pt>
                <c:pt idx="9">
                  <c:v>9.0009000900090005E-4</c:v>
                </c:pt>
                <c:pt idx="10">
                  <c:v>1.9001900190019003E-3</c:v>
                </c:pt>
                <c:pt idx="11">
                  <c:v>2.9002900290029002E-3</c:v>
                </c:pt>
                <c:pt idx="12">
                  <c:v>3.9003900390039005E-3</c:v>
                </c:pt>
                <c:pt idx="13">
                  <c:v>4.9004900490049004E-3</c:v>
                </c:pt>
                <c:pt idx="14">
                  <c:v>5.9005900590059007E-3</c:v>
                </c:pt>
                <c:pt idx="15">
                  <c:v>6.900690069006901E-3</c:v>
                </c:pt>
                <c:pt idx="16">
                  <c:v>7.9007900790079005E-3</c:v>
                </c:pt>
                <c:pt idx="17">
                  <c:v>8.9008900890089008E-3</c:v>
                </c:pt>
                <c:pt idx="18">
                  <c:v>9.9009900990099011E-3</c:v>
                </c:pt>
                <c:pt idx="19">
                  <c:v>1.9901990199019903E-2</c:v>
                </c:pt>
                <c:pt idx="20">
                  <c:v>2.9902990299029902E-2</c:v>
                </c:pt>
                <c:pt idx="21">
                  <c:v>3.9903990399039906E-2</c:v>
                </c:pt>
                <c:pt idx="22">
                  <c:v>4.9904990499049902E-2</c:v>
                </c:pt>
                <c:pt idx="23">
                  <c:v>5.9905990599059905E-2</c:v>
                </c:pt>
                <c:pt idx="24">
                  <c:v>6.9906990699069901E-2</c:v>
                </c:pt>
                <c:pt idx="25">
                  <c:v>7.9907990799079912E-2</c:v>
                </c:pt>
                <c:pt idx="26">
                  <c:v>8.9908990899089908E-2</c:v>
                </c:pt>
                <c:pt idx="27">
                  <c:v>9.9909990999099904E-2</c:v>
                </c:pt>
                <c:pt idx="28">
                  <c:v>0.19991999199919991</c:v>
                </c:pt>
                <c:pt idx="29">
                  <c:v>0.29992999299929995</c:v>
                </c:pt>
                <c:pt idx="30">
                  <c:v>0.39993999399939995</c:v>
                </c:pt>
                <c:pt idx="31">
                  <c:v>0.49994999499949994</c:v>
                </c:pt>
                <c:pt idx="32">
                  <c:v>0.59995999599959993</c:v>
                </c:pt>
                <c:pt idx="33">
                  <c:v>0.69996999699969997</c:v>
                </c:pt>
                <c:pt idx="34">
                  <c:v>0.79997999799980002</c:v>
                </c:pt>
                <c:pt idx="35">
                  <c:v>0.89998999899989995</c:v>
                </c:pt>
                <c:pt idx="36">
                  <c:v>1</c:v>
                </c:pt>
              </c:numCache>
            </c:numRef>
          </c:xVal>
          <c:yVal>
            <c:numRef>
              <c:f>AVL!$K$13:$K$49</c:f>
              <c:numCache>
                <c:formatCode>0.00%</c:formatCode>
                <c:ptCount val="37"/>
                <c:pt idx="0">
                  <c:v>0.62362889198378779</c:v>
                </c:pt>
                <c:pt idx="1">
                  <c:v>0.320580392813616</c:v>
                </c:pt>
                <c:pt idx="2">
                  <c:v>0.16890049897475845</c:v>
                </c:pt>
                <c:pt idx="3">
                  <c:v>6.5093803442492534E-2</c:v>
                </c:pt>
                <c:pt idx="4">
                  <c:v>0.15871764236128827</c:v>
                </c:pt>
                <c:pt idx="5">
                  <c:v>5.558688230546046E-2</c:v>
                </c:pt>
                <c:pt idx="6">
                  <c:v>5.4583392010511558E-2</c:v>
                </c:pt>
                <c:pt idx="7">
                  <c:v>9.7247528439389358E-2</c:v>
                </c:pt>
                <c:pt idx="8">
                  <c:v>3.9825835746515922E-2</c:v>
                </c:pt>
                <c:pt idx="9">
                  <c:v>9.308802392412964E-2</c:v>
                </c:pt>
                <c:pt idx="10">
                  <c:v>4.1811943510558156E-2</c:v>
                </c:pt>
                <c:pt idx="11">
                  <c:v>0.19475567988816841</c:v>
                </c:pt>
                <c:pt idx="12">
                  <c:v>0.16851209284077437</c:v>
                </c:pt>
                <c:pt idx="13">
                  <c:v>1.0333792812414326E-2</c:v>
                </c:pt>
                <c:pt idx="14">
                  <c:v>3.3706026104412944E-2</c:v>
                </c:pt>
                <c:pt idx="15">
                  <c:v>2.9890118539724744E-2</c:v>
                </c:pt>
                <c:pt idx="16">
                  <c:v>1.5584984517020175E-2</c:v>
                </c:pt>
                <c:pt idx="17">
                  <c:v>4.6280270538821722E-2</c:v>
                </c:pt>
                <c:pt idx="18">
                  <c:v>1</c:v>
                </c:pt>
                <c:pt idx="19">
                  <c:v>0.72827245083356107</c:v>
                </c:pt>
                <c:pt idx="20">
                  <c:v>0.6560251459537445</c:v>
                </c:pt>
                <c:pt idx="21">
                  <c:v>7.9046122095363089E-2</c:v>
                </c:pt>
                <c:pt idx="22">
                  <c:v>6.2420891566801653E-2</c:v>
                </c:pt>
                <c:pt idx="23">
                  <c:v>1.3803141918589928E-3</c:v>
                </c:pt>
                <c:pt idx="24">
                  <c:v>5.6885366590711063E-2</c:v>
                </c:pt>
                <c:pt idx="25">
                  <c:v>0.27071854278727614</c:v>
                </c:pt>
                <c:pt idx="26">
                  <c:v>3.4153281282840807E-2</c:v>
                </c:pt>
                <c:pt idx="27">
                  <c:v>7.2313514771362608E-2</c:v>
                </c:pt>
                <c:pt idx="28">
                  <c:v>9.6682279189528333E-2</c:v>
                </c:pt>
                <c:pt idx="29">
                  <c:v>0.2156087966194995</c:v>
                </c:pt>
                <c:pt idx="30">
                  <c:v>0</c:v>
                </c:pt>
                <c:pt idx="31">
                  <c:v>0.17663141013864198</c:v>
                </c:pt>
                <c:pt idx="32">
                  <c:v>0.20190343723282142</c:v>
                </c:pt>
                <c:pt idx="33">
                  <c:v>0.16082489812782649</c:v>
                </c:pt>
                <c:pt idx="34">
                  <c:v>0.15963372291684627</c:v>
                </c:pt>
                <c:pt idx="35">
                  <c:v>0.11698032292208567</c:v>
                </c:pt>
                <c:pt idx="36">
                  <c:v>0.15997249409805533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57-4B0E-91AB-D7E021D5C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23856"/>
        <c:axId val="170926600"/>
        <c:extLst/>
      </c:scatterChart>
      <c:valAx>
        <c:axId val="1709238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926600"/>
        <c:crosses val="autoZero"/>
        <c:crossBetween val="midCat"/>
      </c:valAx>
      <c:valAx>
        <c:axId val="17092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92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error, exec time, std (min-max data)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AVL!$H$12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AVL!$H$13:$H$49</c:f>
              <c:numCache>
                <c:formatCode>0.00%</c:formatCode>
                <c:ptCount val="37"/>
                <c:pt idx="0">
                  <c:v>1</c:v>
                </c:pt>
                <c:pt idx="1">
                  <c:v>0.45263719442647926</c:v>
                </c:pt>
                <c:pt idx="2">
                  <c:v>0.29953687687724728</c:v>
                </c:pt>
                <c:pt idx="3">
                  <c:v>0.22899846703371543</c:v>
                </c:pt>
                <c:pt idx="4">
                  <c:v>0.18733325734581596</c:v>
                </c:pt>
                <c:pt idx="5">
                  <c:v>0.16281489846528407</c:v>
                </c:pt>
                <c:pt idx="6">
                  <c:v>0.14599391455959213</c:v>
                </c:pt>
                <c:pt idx="7">
                  <c:v>0.13404598586365285</c:v>
                </c:pt>
                <c:pt idx="8">
                  <c:v>0.12470752045073601</c:v>
                </c:pt>
                <c:pt idx="9">
                  <c:v>0.12064116395886965</c:v>
                </c:pt>
                <c:pt idx="10">
                  <c:v>5.9270760958531739E-2</c:v>
                </c:pt>
                <c:pt idx="11">
                  <c:v>4.0839839269205251E-2</c:v>
                </c:pt>
                <c:pt idx="12">
                  <c:v>3.2719923600720596E-2</c:v>
                </c:pt>
                <c:pt idx="13">
                  <c:v>2.8060337524405135E-2</c:v>
                </c:pt>
                <c:pt idx="14">
                  <c:v>2.5395619401700417E-2</c:v>
                </c:pt>
                <c:pt idx="15">
                  <c:v>2.4262074871833454E-2</c:v>
                </c:pt>
                <c:pt idx="16">
                  <c:v>2.4193727837195939E-2</c:v>
                </c:pt>
                <c:pt idx="17">
                  <c:v>2.5818166301905875E-2</c:v>
                </c:pt>
                <c:pt idx="18">
                  <c:v>2.7986668895067464E-2</c:v>
                </c:pt>
                <c:pt idx="19">
                  <c:v>1.6719414044833146E-2</c:v>
                </c:pt>
                <c:pt idx="20">
                  <c:v>1.8512951530983368E-2</c:v>
                </c:pt>
                <c:pt idx="21">
                  <c:v>2.7359194240938904E-2</c:v>
                </c:pt>
                <c:pt idx="22">
                  <c:v>2.1015702774799458E-2</c:v>
                </c:pt>
                <c:pt idx="23">
                  <c:v>1.7040730325452443E-2</c:v>
                </c:pt>
                <c:pt idx="24">
                  <c:v>1.412311171971389E-2</c:v>
                </c:pt>
                <c:pt idx="25">
                  <c:v>1.1865656514517181E-2</c:v>
                </c:pt>
                <c:pt idx="26">
                  <c:v>1.0274040165300122E-2</c:v>
                </c:pt>
                <c:pt idx="27">
                  <c:v>8.9370876006769177E-3</c:v>
                </c:pt>
                <c:pt idx="28">
                  <c:v>2.9443283422353728E-3</c:v>
                </c:pt>
                <c:pt idx="29">
                  <c:v>1.4522440407876934E-3</c:v>
                </c:pt>
                <c:pt idx="30">
                  <c:v>8.7057493314480344E-4</c:v>
                </c:pt>
                <c:pt idx="31">
                  <c:v>5.4744664180934855E-4</c:v>
                </c:pt>
                <c:pt idx="32">
                  <c:v>3.5035546856723374E-4</c:v>
                </c:pt>
                <c:pt idx="33">
                  <c:v>2.2098463350172587E-4</c:v>
                </c:pt>
                <c:pt idx="34">
                  <c:v>1.2574430028125749E-4</c:v>
                </c:pt>
                <c:pt idx="35">
                  <c:v>5.6143729786885905E-5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27-4724-B284-94F2DE3B95A1}"/>
            </c:ext>
          </c:extLst>
        </c:ser>
        <c:ser>
          <c:idx val="1"/>
          <c:order val="1"/>
          <c:tx>
            <c:strRef>
              <c:f>AVL!$J$12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AVL!$J$13:$J$49</c:f>
              <c:numCache>
                <c:formatCode>0.00%</c:formatCode>
                <c:ptCount val="37"/>
                <c:pt idx="0">
                  <c:v>0</c:v>
                </c:pt>
                <c:pt idx="1">
                  <c:v>1.7117531498756166E-5</c:v>
                </c:pt>
                <c:pt idx="2">
                  <c:v>3.4835090870129497E-5</c:v>
                </c:pt>
                <c:pt idx="3">
                  <c:v>5.294007715005567E-5</c:v>
                </c:pt>
                <c:pt idx="4">
                  <c:v>7.2199817823466789E-5</c:v>
                </c:pt>
                <c:pt idx="5">
                  <c:v>9.0965472709522724E-5</c:v>
                </c:pt>
                <c:pt idx="6">
                  <c:v>1.1042570053616646E-4</c:v>
                </c:pt>
                <c:pt idx="7">
                  <c:v>1.3071024093419921E-4</c:v>
                </c:pt>
                <c:pt idx="8">
                  <c:v>1.5293944220716969E-4</c:v>
                </c:pt>
                <c:pt idx="9">
                  <c:v>1.7231508839605353E-4</c:v>
                </c:pt>
                <c:pt idx="10">
                  <c:v>3.9583926922159976E-4</c:v>
                </c:pt>
                <c:pt idx="11">
                  <c:v>6.3533217653880209E-4</c:v>
                </c:pt>
                <c:pt idx="12">
                  <c:v>8.7995589201774577E-4</c:v>
                </c:pt>
                <c:pt idx="13">
                  <c:v>1.1494989349265495E-3</c:v>
                </c:pt>
                <c:pt idx="14">
                  <c:v>1.4422947602839267E-3</c:v>
                </c:pt>
                <c:pt idx="15">
                  <c:v>1.7460001833252525E-3</c:v>
                </c:pt>
                <c:pt idx="16">
                  <c:v>2.0758183950411015E-3</c:v>
                </c:pt>
                <c:pt idx="17">
                  <c:v>2.3887847906235975E-3</c:v>
                </c:pt>
                <c:pt idx="18">
                  <c:v>2.8522348220647101E-3</c:v>
                </c:pt>
                <c:pt idx="19">
                  <c:v>6.695825144066591E-3</c:v>
                </c:pt>
                <c:pt idx="20">
                  <c:v>1.0309898174452157E-2</c:v>
                </c:pt>
                <c:pt idx="21">
                  <c:v>1.4051130378893731E-2</c:v>
                </c:pt>
                <c:pt idx="22">
                  <c:v>1.8218926419190613E-2</c:v>
                </c:pt>
                <c:pt idx="23">
                  <c:v>2.2376543991214689E-2</c:v>
                </c:pt>
                <c:pt idx="24">
                  <c:v>2.6877505669060799E-2</c:v>
                </c:pt>
                <c:pt idx="25">
                  <c:v>3.1830549032798257E-2</c:v>
                </c:pt>
                <c:pt idx="26">
                  <c:v>3.6583105243303098E-2</c:v>
                </c:pt>
                <c:pt idx="27">
                  <c:v>4.1828672050852604E-2</c:v>
                </c:pt>
                <c:pt idx="28">
                  <c:v>0.1170243284761632</c:v>
                </c:pt>
                <c:pt idx="29">
                  <c:v>0.21180235434739117</c:v>
                </c:pt>
                <c:pt idx="30">
                  <c:v>0.30951995052754638</c:v>
                </c:pt>
                <c:pt idx="31">
                  <c:v>0.41618241329758288</c:v>
                </c:pt>
                <c:pt idx="32">
                  <c:v>0.52693848397649123</c:v>
                </c:pt>
                <c:pt idx="33">
                  <c:v>0.63846725809188432</c:v>
                </c:pt>
                <c:pt idx="34">
                  <c:v>0.75631170009119786</c:v>
                </c:pt>
                <c:pt idx="35">
                  <c:v>0.87423140541224686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27-4724-B284-94F2DE3B95A1}"/>
            </c:ext>
          </c:extLst>
        </c:ser>
        <c:ser>
          <c:idx val="2"/>
          <c:order val="2"/>
          <c:tx>
            <c:strRef>
              <c:f>AVL!$K$12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AVL!$K$13:$K$49</c:f>
              <c:numCache>
                <c:formatCode>0.00%</c:formatCode>
                <c:ptCount val="37"/>
                <c:pt idx="0">
                  <c:v>0.62362889198378779</c:v>
                </c:pt>
                <c:pt idx="1">
                  <c:v>0.320580392813616</c:v>
                </c:pt>
                <c:pt idx="2">
                  <c:v>0.16890049897475845</c:v>
                </c:pt>
                <c:pt idx="3">
                  <c:v>6.5093803442492534E-2</c:v>
                </c:pt>
                <c:pt idx="4">
                  <c:v>0.15871764236128827</c:v>
                </c:pt>
                <c:pt idx="5">
                  <c:v>5.558688230546046E-2</c:v>
                </c:pt>
                <c:pt idx="6">
                  <c:v>5.4583392010511558E-2</c:v>
                </c:pt>
                <c:pt idx="7">
                  <c:v>9.7247528439389358E-2</c:v>
                </c:pt>
                <c:pt idx="8">
                  <c:v>3.9825835746515922E-2</c:v>
                </c:pt>
                <c:pt idx="9">
                  <c:v>9.308802392412964E-2</c:v>
                </c:pt>
                <c:pt idx="10">
                  <c:v>4.1811943510558156E-2</c:v>
                </c:pt>
                <c:pt idx="11">
                  <c:v>0.19475567988816841</c:v>
                </c:pt>
                <c:pt idx="12">
                  <c:v>0.16851209284077437</c:v>
                </c:pt>
                <c:pt idx="13">
                  <c:v>1.0333792812414326E-2</c:v>
                </c:pt>
                <c:pt idx="14">
                  <c:v>3.3706026104412944E-2</c:v>
                </c:pt>
                <c:pt idx="15">
                  <c:v>2.9890118539724744E-2</c:v>
                </c:pt>
                <c:pt idx="16">
                  <c:v>1.5584984517020175E-2</c:v>
                </c:pt>
                <c:pt idx="17">
                  <c:v>4.6280270538821722E-2</c:v>
                </c:pt>
                <c:pt idx="18">
                  <c:v>1</c:v>
                </c:pt>
                <c:pt idx="19">
                  <c:v>0.72827245083356107</c:v>
                </c:pt>
                <c:pt idx="20">
                  <c:v>0.6560251459537445</c:v>
                </c:pt>
                <c:pt idx="21">
                  <c:v>7.9046122095363089E-2</c:v>
                </c:pt>
                <c:pt idx="22">
                  <c:v>6.2420891566801653E-2</c:v>
                </c:pt>
                <c:pt idx="23">
                  <c:v>1.3803141918589928E-3</c:v>
                </c:pt>
                <c:pt idx="24">
                  <c:v>5.6885366590711063E-2</c:v>
                </c:pt>
                <c:pt idx="25">
                  <c:v>0.27071854278727614</c:v>
                </c:pt>
                <c:pt idx="26">
                  <c:v>3.4153281282840807E-2</c:v>
                </c:pt>
                <c:pt idx="27">
                  <c:v>7.2313514771362608E-2</c:v>
                </c:pt>
                <c:pt idx="28">
                  <c:v>9.6682279189528333E-2</c:v>
                </c:pt>
                <c:pt idx="29">
                  <c:v>0.2156087966194995</c:v>
                </c:pt>
                <c:pt idx="30">
                  <c:v>0</c:v>
                </c:pt>
                <c:pt idx="31">
                  <c:v>0.17663141013864198</c:v>
                </c:pt>
                <c:pt idx="32">
                  <c:v>0.20190343723282142</c:v>
                </c:pt>
                <c:pt idx="33">
                  <c:v>0.16082489812782649</c:v>
                </c:pt>
                <c:pt idx="34">
                  <c:v>0.15963372291684627</c:v>
                </c:pt>
                <c:pt idx="35">
                  <c:v>0.11698032292208567</c:v>
                </c:pt>
                <c:pt idx="36">
                  <c:v>0.15997249409805533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27-4724-B284-94F2DE3B9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773160"/>
        <c:axId val="170772768"/>
      </c:lineChart>
      <c:catAx>
        <c:axId val="17077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772768"/>
        <c:crosses val="autoZero"/>
        <c:auto val="1"/>
        <c:lblAlgn val="ctr"/>
        <c:lblOffset val="100"/>
        <c:noMultiLvlLbl val="0"/>
      </c:catAx>
      <c:valAx>
        <c:axId val="1707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77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</a:t>
            </a:r>
            <a:r>
              <a:rPr lang="it-IT" baseline="0"/>
              <a:t> time % exec time, std % exec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AVL!$G$12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AVL!$G$13:$G$49</c:f>
              <c:numCache>
                <c:formatCode>0.00%</c:formatCode>
                <c:ptCount val="37"/>
                <c:pt idx="0">
                  <c:v>4.5845032769445321E-2</c:v>
                </c:pt>
                <c:pt idx="1">
                  <c:v>2.5536497027789807E-2</c:v>
                </c:pt>
                <c:pt idx="2">
                  <c:v>1.5371798790537664E-2</c:v>
                </c:pt>
                <c:pt idx="3">
                  <c:v>8.415281955071104E-3</c:v>
                </c:pt>
                <c:pt idx="4">
                  <c:v>1.4689403371807384E-2</c:v>
                </c:pt>
                <c:pt idx="5">
                  <c:v>7.7781837736473442E-3</c:v>
                </c:pt>
                <c:pt idx="6">
                  <c:v>7.7109357305876411E-3</c:v>
                </c:pt>
                <c:pt idx="7">
                  <c:v>1.0570036309951321E-2</c:v>
                </c:pt>
                <c:pt idx="8">
                  <c:v>6.7219707310330525E-3</c:v>
                </c:pt>
                <c:pt idx="9">
                  <c:v>1.0291290675681426E-2</c:v>
                </c:pt>
                <c:pt idx="10">
                  <c:v>6.8550680425963142E-3</c:v>
                </c:pt>
                <c:pt idx="11">
                  <c:v>1.7104461605647353E-2</c:v>
                </c:pt>
                <c:pt idx="12">
                  <c:v>1.5345770085970926E-2</c:v>
                </c:pt>
                <c:pt idx="13">
                  <c:v>4.7455867210092432E-3</c:v>
                </c:pt>
                <c:pt idx="14">
                  <c:v>6.3118569268429629E-3</c:v>
                </c:pt>
                <c:pt idx="15">
                  <c:v>6.0561371480731376E-3</c:v>
                </c:pt>
                <c:pt idx="16">
                  <c:v>5.0974908377143012E-3</c:v>
                </c:pt>
                <c:pt idx="17">
                  <c:v>7.1545091532019787E-3</c:v>
                </c:pt>
                <c:pt idx="18">
                  <c:v>7.106722037375228E-2</c:v>
                </c:pt>
                <c:pt idx="19">
                  <c:v>5.285763128372243E-2</c:v>
                </c:pt>
                <c:pt idx="20">
                  <c:v>4.8016039995833766E-2</c:v>
                </c:pt>
                <c:pt idx="21">
                  <c:v>9.3502846454545912E-3</c:v>
                </c:pt>
                <c:pt idx="22">
                  <c:v>8.2361590539169818E-3</c:v>
                </c:pt>
                <c:pt idx="23">
                  <c:v>4.1455770160425415E-3</c:v>
                </c:pt>
                <c:pt idx="24">
                  <c:v>7.8652005864320931E-3</c:v>
                </c:pt>
                <c:pt idx="25">
                  <c:v>2.2195047833427125E-2</c:v>
                </c:pt>
                <c:pt idx="26">
                  <c:v>6.3418293497442962E-3</c:v>
                </c:pt>
                <c:pt idx="27">
                  <c:v>8.899104729208851E-3</c:v>
                </c:pt>
                <c:pt idx="28">
                  <c:v>1.0532156615363886E-2</c:v>
                </c:pt>
                <c:pt idx="29">
                  <c:v>1.8501915371703936E-2</c:v>
                </c:pt>
                <c:pt idx="30">
                  <c:v>4.0530764421184261E-3</c:v>
                </c:pt>
                <c:pt idx="31">
                  <c:v>1.5889879183996831E-2</c:v>
                </c:pt>
                <c:pt idx="32">
                  <c:v>1.7583462445130323E-2</c:v>
                </c:pt>
                <c:pt idx="33">
                  <c:v>1.4830619313046942E-2</c:v>
                </c:pt>
                <c:pt idx="34">
                  <c:v>1.4750793726010519E-2</c:v>
                </c:pt>
                <c:pt idx="35">
                  <c:v>1.1892412639588082E-2</c:v>
                </c:pt>
                <c:pt idx="36">
                  <c:v>1.4773496186707953E-2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55-422D-9F0E-8AAB51337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42880"/>
        <c:axId val="181943272"/>
      </c:lineChart>
      <c:catAx>
        <c:axId val="18194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3272"/>
        <c:crosses val="autoZero"/>
        <c:auto val="1"/>
        <c:lblAlgn val="ctr"/>
        <c:lblOffset val="100"/>
        <c:noMultiLvlLbl val="0"/>
      </c:catAx>
      <c:valAx>
        <c:axId val="181943272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 time, std (log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AVL!$D$12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AVL!$C$13:$C$49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AVL!$D$13:$D$49</c:f>
              <c:numCache>
                <c:formatCode>0.00E+00</c:formatCode>
                <c:ptCount val="37"/>
                <c:pt idx="0">
                  <c:v>1.81419E-5</c:v>
                </c:pt>
                <c:pt idx="1">
                  <c:v>4.20226E-5</c:v>
                </c:pt>
                <c:pt idx="2">
                  <c:v>6.6740400000000002E-5</c:v>
                </c:pt>
                <c:pt idx="3">
                  <c:v>9.1998700000000004E-5</c:v>
                </c:pt>
                <c:pt idx="4">
                  <c:v>1.18868E-4</c:v>
                </c:pt>
                <c:pt idx="5">
                  <c:v>1.45048E-4</c:v>
                </c:pt>
                <c:pt idx="6">
                  <c:v>1.7219699999999999E-4</c:v>
                </c:pt>
                <c:pt idx="7">
                  <c:v>2.0049600000000001E-4</c:v>
                </c:pt>
                <c:pt idx="8">
                  <c:v>2.3150800000000001E-4</c:v>
                </c:pt>
                <c:pt idx="9">
                  <c:v>2.5853900000000001E-4</c:v>
                </c:pt>
                <c:pt idx="10">
                  <c:v>5.7037799999999997E-4</c:v>
                </c:pt>
                <c:pt idx="11">
                  <c:v>9.0449499999999995E-4</c:v>
                </c:pt>
                <c:pt idx="12">
                  <c:v>1.24577E-3</c:v>
                </c:pt>
                <c:pt idx="13">
                  <c:v>1.62181E-3</c:v>
                </c:pt>
                <c:pt idx="14">
                  <c:v>2.0302900000000001E-3</c:v>
                </c:pt>
                <c:pt idx="15">
                  <c:v>2.4539900000000001E-3</c:v>
                </c:pt>
                <c:pt idx="16">
                  <c:v>2.9141200000000001E-3</c:v>
                </c:pt>
                <c:pt idx="17">
                  <c:v>3.3507400000000001E-3</c:v>
                </c:pt>
                <c:pt idx="18">
                  <c:v>3.9972999999999996E-3</c:v>
                </c:pt>
                <c:pt idx="19">
                  <c:v>9.3594999999999998E-3</c:v>
                </c:pt>
                <c:pt idx="20">
                  <c:v>1.4401499999999999E-2</c:v>
                </c:pt>
                <c:pt idx="21">
                  <c:v>1.96209E-2</c:v>
                </c:pt>
                <c:pt idx="22">
                  <c:v>2.54354E-2</c:v>
                </c:pt>
                <c:pt idx="23">
                  <c:v>3.1235700000000002E-2</c:v>
                </c:pt>
                <c:pt idx="24">
                  <c:v>3.7515E-2</c:v>
                </c:pt>
                <c:pt idx="25">
                  <c:v>4.4424999999999999E-2</c:v>
                </c:pt>
                <c:pt idx="26">
                  <c:v>5.1055299999999998E-2</c:v>
                </c:pt>
                <c:pt idx="27">
                  <c:v>5.8373399999999999E-2</c:v>
                </c:pt>
                <c:pt idx="28">
                  <c:v>0.16327900000000001</c:v>
                </c:pt>
                <c:pt idx="29">
                  <c:v>0.29550399999999999</c:v>
                </c:pt>
                <c:pt idx="30">
                  <c:v>0.43182999999999999</c:v>
                </c:pt>
                <c:pt idx="31">
                  <c:v>0.58063500000000001</c:v>
                </c:pt>
                <c:pt idx="32">
                  <c:v>0.735151</c:v>
                </c:pt>
                <c:pt idx="33">
                  <c:v>0.89074500000000001</c:v>
                </c:pt>
                <c:pt idx="34">
                  <c:v>1.05515</c:v>
                </c:pt>
                <c:pt idx="35">
                  <c:v>1.21966</c:v>
                </c:pt>
                <c:pt idx="36">
                  <c:v>1.3951199999999999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10-4502-98FF-21C46BF0508C}"/>
            </c:ext>
          </c:extLst>
        </c:ser>
        <c:ser>
          <c:idx val="1"/>
          <c:order val="1"/>
          <c:tx>
            <c:strRef>
              <c:f>AVL!$E$12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AVL!$C$13:$C$49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AVL!$E$13:$E$49</c:f>
              <c:numCache>
                <c:formatCode>0.00E+00</c:formatCode>
                <c:ptCount val="37"/>
                <c:pt idx="0">
                  <c:v>8.3171600000000003E-7</c:v>
                </c:pt>
                <c:pt idx="1">
                  <c:v>1.07311E-6</c:v>
                </c:pt>
                <c:pt idx="2">
                  <c:v>1.0259199999999999E-6</c:v>
                </c:pt>
                <c:pt idx="3">
                  <c:v>7.7419500000000001E-7</c:v>
                </c:pt>
                <c:pt idx="4">
                  <c:v>1.7461000000000001E-6</c:v>
                </c:pt>
                <c:pt idx="5">
                  <c:v>1.1282099999999999E-6</c:v>
                </c:pt>
                <c:pt idx="6">
                  <c:v>1.3278E-6</c:v>
                </c:pt>
                <c:pt idx="7">
                  <c:v>2.1192500000000001E-6</c:v>
                </c:pt>
                <c:pt idx="8">
                  <c:v>1.55619E-6</c:v>
                </c:pt>
                <c:pt idx="9">
                  <c:v>2.6607000000000002E-6</c:v>
                </c:pt>
                <c:pt idx="10">
                  <c:v>3.9099800000000001E-6</c:v>
                </c:pt>
                <c:pt idx="11">
                  <c:v>1.5470900000000001E-5</c:v>
                </c:pt>
                <c:pt idx="12">
                  <c:v>1.9117300000000001E-5</c:v>
                </c:pt>
                <c:pt idx="13">
                  <c:v>7.6964400000000008E-6</c:v>
                </c:pt>
                <c:pt idx="14">
                  <c:v>1.28149E-5</c:v>
                </c:pt>
                <c:pt idx="15">
                  <c:v>1.48617E-5</c:v>
                </c:pt>
                <c:pt idx="16">
                  <c:v>1.48547E-5</c:v>
                </c:pt>
                <c:pt idx="17">
                  <c:v>2.3972899999999999E-5</c:v>
                </c:pt>
                <c:pt idx="18">
                  <c:v>2.8407699999999998E-4</c:v>
                </c:pt>
                <c:pt idx="19">
                  <c:v>4.9472100000000005E-4</c:v>
                </c:pt>
                <c:pt idx="20">
                  <c:v>6.91503E-4</c:v>
                </c:pt>
                <c:pt idx="21">
                  <c:v>1.83461E-4</c:v>
                </c:pt>
                <c:pt idx="22">
                  <c:v>2.0949E-4</c:v>
                </c:pt>
                <c:pt idx="23">
                  <c:v>1.2949000000000001E-4</c:v>
                </c:pt>
                <c:pt idx="24">
                  <c:v>2.9506299999999998E-4</c:v>
                </c:pt>
                <c:pt idx="25">
                  <c:v>9.8601500000000003E-4</c:v>
                </c:pt>
                <c:pt idx="26">
                  <c:v>3.2378399999999998E-4</c:v>
                </c:pt>
                <c:pt idx="27">
                  <c:v>5.1947099999999997E-4</c:v>
                </c:pt>
                <c:pt idx="28">
                  <c:v>1.7196799999999999E-3</c:v>
                </c:pt>
                <c:pt idx="29">
                  <c:v>5.4673899999999999E-3</c:v>
                </c:pt>
                <c:pt idx="30">
                  <c:v>1.7502399999999999E-3</c:v>
                </c:pt>
                <c:pt idx="31">
                  <c:v>9.2262200000000003E-3</c:v>
                </c:pt>
                <c:pt idx="32">
                  <c:v>1.29265E-2</c:v>
                </c:pt>
                <c:pt idx="33">
                  <c:v>1.3210299999999999E-2</c:v>
                </c:pt>
                <c:pt idx="34">
                  <c:v>1.55643E-2</c:v>
                </c:pt>
                <c:pt idx="35">
                  <c:v>1.4504700000000001E-2</c:v>
                </c:pt>
                <c:pt idx="36">
                  <c:v>2.0610799999999999E-2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10-4502-98FF-21C46BF05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44056"/>
        <c:axId val="181944448"/>
      </c:scatterChart>
      <c:valAx>
        <c:axId val="1819440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4448"/>
        <c:crosses val="autoZero"/>
        <c:crossBetween val="midCat"/>
      </c:valAx>
      <c:valAx>
        <c:axId val="181944448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40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 time, std (log min-max data)</a:t>
            </a:r>
          </a:p>
        </c:rich>
      </c:tx>
      <c:layout>
        <c:manualLayout>
          <c:xMode val="edge"/>
          <c:yMode val="edge"/>
          <c:x val="0.26496447639858123"/>
          <c:y val="2.890697218529027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AVL!$J$12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AVL!$C$13:$C$49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AVL!$J$13:$J$49</c:f>
              <c:numCache>
                <c:formatCode>0.00%</c:formatCode>
                <c:ptCount val="37"/>
                <c:pt idx="0">
                  <c:v>0</c:v>
                </c:pt>
                <c:pt idx="1">
                  <c:v>1.7117531498756166E-5</c:v>
                </c:pt>
                <c:pt idx="2">
                  <c:v>3.4835090870129497E-5</c:v>
                </c:pt>
                <c:pt idx="3">
                  <c:v>5.294007715005567E-5</c:v>
                </c:pt>
                <c:pt idx="4">
                  <c:v>7.2199817823466789E-5</c:v>
                </c:pt>
                <c:pt idx="5">
                  <c:v>9.0965472709522724E-5</c:v>
                </c:pt>
                <c:pt idx="6">
                  <c:v>1.1042570053616646E-4</c:v>
                </c:pt>
                <c:pt idx="7">
                  <c:v>1.3071024093419921E-4</c:v>
                </c:pt>
                <c:pt idx="8">
                  <c:v>1.5293944220716969E-4</c:v>
                </c:pt>
                <c:pt idx="9">
                  <c:v>1.7231508839605353E-4</c:v>
                </c:pt>
                <c:pt idx="10">
                  <c:v>3.9583926922159976E-4</c:v>
                </c:pt>
                <c:pt idx="11">
                  <c:v>6.3533217653880209E-4</c:v>
                </c:pt>
                <c:pt idx="12">
                  <c:v>8.7995589201774577E-4</c:v>
                </c:pt>
                <c:pt idx="13">
                  <c:v>1.1494989349265495E-3</c:v>
                </c:pt>
                <c:pt idx="14">
                  <c:v>1.4422947602839267E-3</c:v>
                </c:pt>
                <c:pt idx="15">
                  <c:v>1.7460001833252525E-3</c:v>
                </c:pt>
                <c:pt idx="16">
                  <c:v>2.0758183950411015E-3</c:v>
                </c:pt>
                <c:pt idx="17">
                  <c:v>2.3887847906235975E-3</c:v>
                </c:pt>
                <c:pt idx="18">
                  <c:v>2.8522348220647101E-3</c:v>
                </c:pt>
                <c:pt idx="19">
                  <c:v>6.695825144066591E-3</c:v>
                </c:pt>
                <c:pt idx="20">
                  <c:v>1.0309898174452157E-2</c:v>
                </c:pt>
                <c:pt idx="21">
                  <c:v>1.4051130378893731E-2</c:v>
                </c:pt>
                <c:pt idx="22">
                  <c:v>1.8218926419190613E-2</c:v>
                </c:pt>
                <c:pt idx="23">
                  <c:v>2.2376543991214689E-2</c:v>
                </c:pt>
                <c:pt idx="24">
                  <c:v>2.6877505669060799E-2</c:v>
                </c:pt>
                <c:pt idx="25">
                  <c:v>3.1830549032798257E-2</c:v>
                </c:pt>
                <c:pt idx="26">
                  <c:v>3.6583105243303098E-2</c:v>
                </c:pt>
                <c:pt idx="27">
                  <c:v>4.1828672050852604E-2</c:v>
                </c:pt>
                <c:pt idx="28">
                  <c:v>0.1170243284761632</c:v>
                </c:pt>
                <c:pt idx="29">
                  <c:v>0.21180235434739117</c:v>
                </c:pt>
                <c:pt idx="30">
                  <c:v>0.30951995052754638</c:v>
                </c:pt>
                <c:pt idx="31">
                  <c:v>0.41618241329758288</c:v>
                </c:pt>
                <c:pt idx="32">
                  <c:v>0.52693848397649123</c:v>
                </c:pt>
                <c:pt idx="33">
                  <c:v>0.63846725809188432</c:v>
                </c:pt>
                <c:pt idx="34">
                  <c:v>0.75631170009119786</c:v>
                </c:pt>
                <c:pt idx="35">
                  <c:v>0.87423140541224686</c:v>
                </c:pt>
                <c:pt idx="3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57-4645-B2C5-F171FD7A9890}"/>
            </c:ext>
          </c:extLst>
        </c:ser>
        <c:ser>
          <c:idx val="1"/>
          <c:order val="1"/>
          <c:tx>
            <c:strRef>
              <c:f>AVL!$K$12</c:f>
              <c:strCache>
                <c:ptCount val="1"/>
                <c:pt idx="0">
                  <c:v>std % on exec time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AVL!$C$13:$C$49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AVL!$K$13:$K$49</c:f>
              <c:numCache>
                <c:formatCode>0.00%</c:formatCode>
                <c:ptCount val="37"/>
                <c:pt idx="0">
                  <c:v>0.62362889198378779</c:v>
                </c:pt>
                <c:pt idx="1">
                  <c:v>0.320580392813616</c:v>
                </c:pt>
                <c:pt idx="2">
                  <c:v>0.16890049897475845</c:v>
                </c:pt>
                <c:pt idx="3">
                  <c:v>6.5093803442492534E-2</c:v>
                </c:pt>
                <c:pt idx="4">
                  <c:v>0.15871764236128827</c:v>
                </c:pt>
                <c:pt idx="5">
                  <c:v>5.558688230546046E-2</c:v>
                </c:pt>
                <c:pt idx="6">
                  <c:v>5.4583392010511558E-2</c:v>
                </c:pt>
                <c:pt idx="7">
                  <c:v>9.7247528439389358E-2</c:v>
                </c:pt>
                <c:pt idx="8">
                  <c:v>3.9825835746515922E-2</c:v>
                </c:pt>
                <c:pt idx="9">
                  <c:v>9.308802392412964E-2</c:v>
                </c:pt>
                <c:pt idx="10">
                  <c:v>4.1811943510558156E-2</c:v>
                </c:pt>
                <c:pt idx="11">
                  <c:v>0.19475567988816841</c:v>
                </c:pt>
                <c:pt idx="12">
                  <c:v>0.16851209284077437</c:v>
                </c:pt>
                <c:pt idx="13">
                  <c:v>1.0333792812414326E-2</c:v>
                </c:pt>
                <c:pt idx="14">
                  <c:v>3.3706026104412944E-2</c:v>
                </c:pt>
                <c:pt idx="15">
                  <c:v>2.9890118539724744E-2</c:v>
                </c:pt>
                <c:pt idx="16">
                  <c:v>1.5584984517020175E-2</c:v>
                </c:pt>
                <c:pt idx="17">
                  <c:v>4.6280270538821722E-2</c:v>
                </c:pt>
                <c:pt idx="18">
                  <c:v>1</c:v>
                </c:pt>
                <c:pt idx="19">
                  <c:v>0.72827245083356107</c:v>
                </c:pt>
                <c:pt idx="20">
                  <c:v>0.6560251459537445</c:v>
                </c:pt>
                <c:pt idx="21">
                  <c:v>7.9046122095363089E-2</c:v>
                </c:pt>
                <c:pt idx="22">
                  <c:v>6.2420891566801653E-2</c:v>
                </c:pt>
                <c:pt idx="23">
                  <c:v>1.3803141918589928E-3</c:v>
                </c:pt>
                <c:pt idx="24">
                  <c:v>5.6885366590711063E-2</c:v>
                </c:pt>
                <c:pt idx="25">
                  <c:v>0.27071854278727614</c:v>
                </c:pt>
                <c:pt idx="26">
                  <c:v>3.4153281282840807E-2</c:v>
                </c:pt>
                <c:pt idx="27">
                  <c:v>7.2313514771362608E-2</c:v>
                </c:pt>
                <c:pt idx="28">
                  <c:v>9.6682279189528333E-2</c:v>
                </c:pt>
                <c:pt idx="29">
                  <c:v>0.2156087966194995</c:v>
                </c:pt>
                <c:pt idx="30">
                  <c:v>0</c:v>
                </c:pt>
                <c:pt idx="31">
                  <c:v>0.17663141013864198</c:v>
                </c:pt>
                <c:pt idx="32">
                  <c:v>0.20190343723282142</c:v>
                </c:pt>
                <c:pt idx="33">
                  <c:v>0.16082489812782649</c:v>
                </c:pt>
                <c:pt idx="34">
                  <c:v>0.15963372291684627</c:v>
                </c:pt>
                <c:pt idx="35">
                  <c:v>0.11698032292208567</c:v>
                </c:pt>
                <c:pt idx="36">
                  <c:v>0.15997249409805533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57-4645-B2C5-F171FD7A9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45232"/>
        <c:axId val="181945624"/>
      </c:scatterChart>
      <c:valAx>
        <c:axId val="181945232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5624"/>
        <c:crosses val="autoZero"/>
        <c:crossBetween val="midCat"/>
      </c:valAx>
      <c:valAx>
        <c:axId val="181945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523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Standard Deviation % Execution Time (min-max scaled)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BST!$C$13:$C$49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BST!$K$13:$K$49</c:f>
              <c:numCache>
                <c:formatCode>0.00%</c:formatCode>
                <c:ptCount val="37"/>
                <c:pt idx="0">
                  <c:v>0.94949515070085633</c:v>
                </c:pt>
                <c:pt idx="1">
                  <c:v>0.63635677340605279</c:v>
                </c:pt>
                <c:pt idx="2">
                  <c:v>0.4114361711377289</c:v>
                </c:pt>
                <c:pt idx="3">
                  <c:v>0.31894124357768927</c:v>
                </c:pt>
                <c:pt idx="4">
                  <c:v>0.18922675923450527</c:v>
                </c:pt>
                <c:pt idx="5">
                  <c:v>0.14893027213346138</c:v>
                </c:pt>
                <c:pt idx="6">
                  <c:v>0.13893988643566751</c:v>
                </c:pt>
                <c:pt idx="7">
                  <c:v>0.16062412199117151</c:v>
                </c:pt>
                <c:pt idx="8">
                  <c:v>0.17170830763248401</c:v>
                </c:pt>
                <c:pt idx="9">
                  <c:v>0.18405103996815114</c:v>
                </c:pt>
                <c:pt idx="10">
                  <c:v>0.11087515502332862</c:v>
                </c:pt>
                <c:pt idx="11">
                  <c:v>8.8972678807894154E-2</c:v>
                </c:pt>
                <c:pt idx="12">
                  <c:v>5.1726799233964699E-2</c:v>
                </c:pt>
                <c:pt idx="13">
                  <c:v>0.13995451635401165</c:v>
                </c:pt>
                <c:pt idx="14">
                  <c:v>4.8375328338688989E-2</c:v>
                </c:pt>
                <c:pt idx="15">
                  <c:v>2.5648135230201357E-2</c:v>
                </c:pt>
                <c:pt idx="16">
                  <c:v>4.2576090751085982E-2</c:v>
                </c:pt>
                <c:pt idx="17">
                  <c:v>3.029329496008994E-2</c:v>
                </c:pt>
                <c:pt idx="18">
                  <c:v>6.3234740970020964E-2</c:v>
                </c:pt>
                <c:pt idx="19">
                  <c:v>0.69382060253678324</c:v>
                </c:pt>
                <c:pt idx="20">
                  <c:v>1</c:v>
                </c:pt>
                <c:pt idx="21">
                  <c:v>0.79149298606253737</c:v>
                </c:pt>
                <c:pt idx="22">
                  <c:v>0.85056741374273526</c:v>
                </c:pt>
                <c:pt idx="23">
                  <c:v>1.5956935225880608E-2</c:v>
                </c:pt>
                <c:pt idx="24">
                  <c:v>9.8866202107018061E-2</c:v>
                </c:pt>
                <c:pt idx="25">
                  <c:v>4.6214729709570426E-2</c:v>
                </c:pt>
                <c:pt idx="26">
                  <c:v>0.39133922625467465</c:v>
                </c:pt>
                <c:pt idx="27">
                  <c:v>2.9833553894228728E-2</c:v>
                </c:pt>
                <c:pt idx="28">
                  <c:v>7.4276351568093604E-2</c:v>
                </c:pt>
                <c:pt idx="29">
                  <c:v>2.322666089121958E-2</c:v>
                </c:pt>
                <c:pt idx="30">
                  <c:v>0.26396986190293775</c:v>
                </c:pt>
                <c:pt idx="31">
                  <c:v>0.80611243929103604</c:v>
                </c:pt>
                <c:pt idx="32">
                  <c:v>0.23255506965366715</c:v>
                </c:pt>
                <c:pt idx="33">
                  <c:v>0.12391436161923458</c:v>
                </c:pt>
                <c:pt idx="34">
                  <c:v>9.5430043153116526E-2</c:v>
                </c:pt>
                <c:pt idx="35">
                  <c:v>0.18108207215294098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76-4DF7-A954-3CD2D6577FE7}"/>
            </c:ext>
          </c:extLst>
        </c:ser>
        <c:ser>
          <c:idx val="1"/>
          <c:order val="1"/>
          <c:tx>
            <c:v>AVL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AVL!$C$13:$C$83</c:f>
              <c:numCache>
                <c:formatCode>#,##0</c:formatCode>
                <c:ptCount val="7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AVL!$K$13:$K$83</c:f>
              <c:numCache>
                <c:formatCode>0.00%</c:formatCode>
                <c:ptCount val="71"/>
                <c:pt idx="0">
                  <c:v>0.62362889198378779</c:v>
                </c:pt>
                <c:pt idx="1">
                  <c:v>0.320580392813616</c:v>
                </c:pt>
                <c:pt idx="2">
                  <c:v>0.16890049897475845</c:v>
                </c:pt>
                <c:pt idx="3">
                  <c:v>6.5093803442492534E-2</c:v>
                </c:pt>
                <c:pt idx="4">
                  <c:v>0.15871764236128827</c:v>
                </c:pt>
                <c:pt idx="5">
                  <c:v>5.558688230546046E-2</c:v>
                </c:pt>
                <c:pt idx="6">
                  <c:v>5.4583392010511558E-2</c:v>
                </c:pt>
                <c:pt idx="7">
                  <c:v>9.7247528439389358E-2</c:v>
                </c:pt>
                <c:pt idx="8">
                  <c:v>3.9825835746515922E-2</c:v>
                </c:pt>
                <c:pt idx="9">
                  <c:v>9.308802392412964E-2</c:v>
                </c:pt>
                <c:pt idx="10">
                  <c:v>4.1811943510558156E-2</c:v>
                </c:pt>
                <c:pt idx="11">
                  <c:v>0.19475567988816841</c:v>
                </c:pt>
                <c:pt idx="12">
                  <c:v>0.16851209284077437</c:v>
                </c:pt>
                <c:pt idx="13">
                  <c:v>1.0333792812414326E-2</c:v>
                </c:pt>
                <c:pt idx="14">
                  <c:v>3.3706026104412944E-2</c:v>
                </c:pt>
                <c:pt idx="15">
                  <c:v>2.9890118539724744E-2</c:v>
                </c:pt>
                <c:pt idx="16">
                  <c:v>1.5584984517020175E-2</c:v>
                </c:pt>
                <c:pt idx="17">
                  <c:v>4.6280270538821722E-2</c:v>
                </c:pt>
                <c:pt idx="18">
                  <c:v>1</c:v>
                </c:pt>
                <c:pt idx="19">
                  <c:v>0.72827245083356107</c:v>
                </c:pt>
                <c:pt idx="20">
                  <c:v>0.6560251459537445</c:v>
                </c:pt>
                <c:pt idx="21">
                  <c:v>7.9046122095363089E-2</c:v>
                </c:pt>
                <c:pt idx="22">
                  <c:v>6.2420891566801653E-2</c:v>
                </c:pt>
                <c:pt idx="23">
                  <c:v>1.3803141918589928E-3</c:v>
                </c:pt>
                <c:pt idx="24">
                  <c:v>5.6885366590711063E-2</c:v>
                </c:pt>
                <c:pt idx="25">
                  <c:v>0.27071854278727614</c:v>
                </c:pt>
                <c:pt idx="26">
                  <c:v>3.4153281282840807E-2</c:v>
                </c:pt>
                <c:pt idx="27">
                  <c:v>7.2313514771362608E-2</c:v>
                </c:pt>
                <c:pt idx="28">
                  <c:v>9.6682279189528333E-2</c:v>
                </c:pt>
                <c:pt idx="29">
                  <c:v>0.2156087966194995</c:v>
                </c:pt>
                <c:pt idx="30">
                  <c:v>0</c:v>
                </c:pt>
                <c:pt idx="31">
                  <c:v>0.17663141013864198</c:v>
                </c:pt>
                <c:pt idx="32">
                  <c:v>0.20190343723282142</c:v>
                </c:pt>
                <c:pt idx="33">
                  <c:v>0.16082489812782649</c:v>
                </c:pt>
                <c:pt idx="34">
                  <c:v>0.15963372291684627</c:v>
                </c:pt>
                <c:pt idx="35">
                  <c:v>0.11698032292208567</c:v>
                </c:pt>
                <c:pt idx="36">
                  <c:v>0.15997249409805533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76-4DF7-A954-3CD2D6577FE7}"/>
            </c:ext>
          </c:extLst>
        </c:ser>
        <c:ser>
          <c:idx val="2"/>
          <c:order val="2"/>
          <c:tx>
            <c:v>RBT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RBT!$C$13:$C$83</c:f>
              <c:numCache>
                <c:formatCode>#,##0</c:formatCode>
                <c:ptCount val="7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RBT!$K$13:$K$83</c:f>
              <c:numCache>
                <c:formatCode>0.00%</c:formatCode>
                <c:ptCount val="71"/>
                <c:pt idx="0">
                  <c:v>0.55751214266008731</c:v>
                </c:pt>
                <c:pt idx="1">
                  <c:v>0.41972832194240073</c:v>
                </c:pt>
                <c:pt idx="2">
                  <c:v>0.26662938763690586</c:v>
                </c:pt>
                <c:pt idx="3">
                  <c:v>0.67908773753243545</c:v>
                </c:pt>
                <c:pt idx="4">
                  <c:v>0.16185400519314097</c:v>
                </c:pt>
                <c:pt idx="5">
                  <c:v>0.35608004354714407</c:v>
                </c:pt>
                <c:pt idx="6">
                  <c:v>0.30423655111994008</c:v>
                </c:pt>
                <c:pt idx="7">
                  <c:v>0.18256529215814896</c:v>
                </c:pt>
                <c:pt idx="8">
                  <c:v>0.29795696846588909</c:v>
                </c:pt>
                <c:pt idx="9">
                  <c:v>0.14769400385284565</c:v>
                </c:pt>
                <c:pt idx="10">
                  <c:v>0.12648496417079044</c:v>
                </c:pt>
                <c:pt idx="11">
                  <c:v>0.14664582796699197</c:v>
                </c:pt>
                <c:pt idx="12">
                  <c:v>8.8272831763051687E-2</c:v>
                </c:pt>
                <c:pt idx="13">
                  <c:v>7.7654934494220257E-2</c:v>
                </c:pt>
                <c:pt idx="14">
                  <c:v>2.1833579969406144E-2</c:v>
                </c:pt>
                <c:pt idx="15">
                  <c:v>0.22666166293914841</c:v>
                </c:pt>
                <c:pt idx="16">
                  <c:v>0.24654874407188149</c:v>
                </c:pt>
                <c:pt idx="17">
                  <c:v>0.40963623654032683</c:v>
                </c:pt>
                <c:pt idx="18">
                  <c:v>3.8184749136998507E-2</c:v>
                </c:pt>
                <c:pt idx="19">
                  <c:v>0.17808908399425699</c:v>
                </c:pt>
                <c:pt idx="20">
                  <c:v>3.9671317963514974E-2</c:v>
                </c:pt>
                <c:pt idx="21">
                  <c:v>0.12256633552225252</c:v>
                </c:pt>
                <c:pt idx="22">
                  <c:v>0.12938107242540334</c:v>
                </c:pt>
                <c:pt idx="23">
                  <c:v>0.19607668173660575</c:v>
                </c:pt>
                <c:pt idx="24">
                  <c:v>9.7981961444387505E-2</c:v>
                </c:pt>
                <c:pt idx="25">
                  <c:v>0.99264898511307642</c:v>
                </c:pt>
                <c:pt idx="26">
                  <c:v>1</c:v>
                </c:pt>
                <c:pt idx="27">
                  <c:v>0.4785282475353182</c:v>
                </c:pt>
                <c:pt idx="28">
                  <c:v>4.6869468647773842E-3</c:v>
                </c:pt>
                <c:pt idx="29">
                  <c:v>3.676970652100333E-2</c:v>
                </c:pt>
                <c:pt idx="30">
                  <c:v>0.27844002944530039</c:v>
                </c:pt>
                <c:pt idx="31">
                  <c:v>0</c:v>
                </c:pt>
                <c:pt idx="32">
                  <c:v>0.16678185727795455</c:v>
                </c:pt>
                <c:pt idx="33">
                  <c:v>0.23813739514144758</c:v>
                </c:pt>
                <c:pt idx="34">
                  <c:v>0.38133869353480188</c:v>
                </c:pt>
                <c:pt idx="35">
                  <c:v>0.21321900208744182</c:v>
                </c:pt>
                <c:pt idx="36">
                  <c:v>0.53152858107610546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76-4DF7-A954-3CD2D6577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71200"/>
        <c:axId val="170771592"/>
        <c:extLst/>
      </c:scatterChart>
      <c:valAx>
        <c:axId val="170771200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771592"/>
        <c:crosses val="autoZero"/>
        <c:crossBetween val="midCat"/>
      </c:valAx>
      <c:valAx>
        <c:axId val="1707715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77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(log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BST!$B$12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BST!$B$13:$B$49</c:f>
              <c:numCache>
                <c:formatCode>0.00000%</c:formatCode>
                <c:ptCount val="37"/>
                <c:pt idx="0">
                  <c:v>9.1889745432587381E-4</c:v>
                </c:pt>
                <c:pt idx="1">
                  <c:v>4.2549479726236648E-4</c:v>
                </c:pt>
                <c:pt idx="2">
                  <c:v>2.9219666271338498E-4</c:v>
                </c:pt>
                <c:pt idx="3">
                  <c:v>2.2596261364628249E-4</c:v>
                </c:pt>
                <c:pt idx="4">
                  <c:v>1.8717943849912039E-4</c:v>
                </c:pt>
                <c:pt idx="5">
                  <c:v>1.6168804163328482E-4</c:v>
                </c:pt>
                <c:pt idx="6">
                  <c:v>1.4460588245161343E-4</c:v>
                </c:pt>
                <c:pt idx="7">
                  <c:v>1.3188382956351254E-4</c:v>
                </c:pt>
                <c:pt idx="8">
                  <c:v>1.2452857041201168E-4</c:v>
                </c:pt>
                <c:pt idx="9">
                  <c:v>1.1787163896388473E-4</c:v>
                </c:pt>
                <c:pt idx="10">
                  <c:v>5.7509226122990871E-5</c:v>
                </c:pt>
                <c:pt idx="11">
                  <c:v>3.8646632473230441E-5</c:v>
                </c:pt>
                <c:pt idx="12">
                  <c:v>3.0695849473868753E-5</c:v>
                </c:pt>
                <c:pt idx="13">
                  <c:v>2.5782604248553291E-5</c:v>
                </c:pt>
                <c:pt idx="14">
                  <c:v>2.3190357051988805E-5</c:v>
                </c:pt>
                <c:pt idx="15">
                  <c:v>2.1607489155741379E-5</c:v>
                </c:pt>
                <c:pt idx="16">
                  <c:v>2.1459253782040195E-5</c:v>
                </c:pt>
                <c:pt idx="17">
                  <c:v>2.2487658692596435E-5</c:v>
                </c:pt>
                <c:pt idx="18">
                  <c:v>2.5186016723515099E-5</c:v>
                </c:pt>
                <c:pt idx="19">
                  <c:v>1.4478187008329818E-5</c:v>
                </c:pt>
                <c:pt idx="20">
                  <c:v>1.4234267575761891E-5</c:v>
                </c:pt>
                <c:pt idx="21">
                  <c:v>2.082512104601608E-5</c:v>
                </c:pt>
                <c:pt idx="22">
                  <c:v>1.5876435966931649E-5</c:v>
                </c:pt>
                <c:pt idx="23">
                  <c:v>1.3371410015186102E-5</c:v>
                </c:pt>
                <c:pt idx="24">
                  <c:v>1.1137141970717272E-5</c:v>
                </c:pt>
                <c:pt idx="25">
                  <c:v>9.398433146931075E-6</c:v>
                </c:pt>
                <c:pt idx="26">
                  <c:v>7.9709402293353356E-6</c:v>
                </c:pt>
                <c:pt idx="27">
                  <c:v>6.9881550771442402E-6</c:v>
                </c:pt>
                <c:pt idx="28">
                  <c:v>2.2484361323686471E-6</c:v>
                </c:pt>
                <c:pt idx="29">
                  <c:v>1.1953960176235527E-6</c:v>
                </c:pt>
                <c:pt idx="30">
                  <c:v>7.8095583415845033E-7</c:v>
                </c:pt>
                <c:pt idx="31">
                  <c:v>5.5674083912774614E-7</c:v>
                </c:pt>
                <c:pt idx="32">
                  <c:v>4.4773852070390893E-7</c:v>
                </c:pt>
                <c:pt idx="33">
                  <c:v>3.6653196616909951E-7</c:v>
                </c:pt>
                <c:pt idx="34">
                  <c:v>3.0763078153600047E-7</c:v>
                </c:pt>
                <c:pt idx="35">
                  <c:v>2.6205205476887947E-7</c:v>
                </c:pt>
                <c:pt idx="36">
                  <c:v>2.3073373327180434E-7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DD3-43E6-A3FF-9405AB738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46408"/>
        <c:axId val="154352600"/>
      </c:lineChart>
      <c:catAx>
        <c:axId val="18194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352600"/>
        <c:crosses val="autoZero"/>
        <c:auto val="1"/>
        <c:lblAlgn val="ctr"/>
        <c:lblOffset val="100"/>
        <c:noMultiLvlLbl val="0"/>
      </c:catAx>
      <c:valAx>
        <c:axId val="154352600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</a:t>
            </a:r>
            <a:r>
              <a:rPr lang="it-IT"/>
              <a:t>%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BST!$C$13:$C$49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BST!$B$13:$B$49</c:f>
              <c:numCache>
                <c:formatCode>0.00000%</c:formatCode>
                <c:ptCount val="37"/>
                <c:pt idx="0">
                  <c:v>9.1889745432587381E-4</c:v>
                </c:pt>
                <c:pt idx="1">
                  <c:v>4.2549479726236648E-4</c:v>
                </c:pt>
                <c:pt idx="2">
                  <c:v>2.9219666271338498E-4</c:v>
                </c:pt>
                <c:pt idx="3">
                  <c:v>2.2596261364628249E-4</c:v>
                </c:pt>
                <c:pt idx="4">
                  <c:v>1.8717943849912039E-4</c:v>
                </c:pt>
                <c:pt idx="5">
                  <c:v>1.6168804163328482E-4</c:v>
                </c:pt>
                <c:pt idx="6">
                  <c:v>1.4460588245161343E-4</c:v>
                </c:pt>
                <c:pt idx="7">
                  <c:v>1.3188382956351254E-4</c:v>
                </c:pt>
                <c:pt idx="8">
                  <c:v>1.2452857041201168E-4</c:v>
                </c:pt>
                <c:pt idx="9">
                  <c:v>1.1787163896388473E-4</c:v>
                </c:pt>
                <c:pt idx="10">
                  <c:v>5.7509226122990871E-5</c:v>
                </c:pt>
                <c:pt idx="11">
                  <c:v>3.8646632473230441E-5</c:v>
                </c:pt>
                <c:pt idx="12">
                  <c:v>3.0695849473868753E-5</c:v>
                </c:pt>
                <c:pt idx="13">
                  <c:v>2.5782604248553291E-5</c:v>
                </c:pt>
                <c:pt idx="14">
                  <c:v>2.3190357051988805E-5</c:v>
                </c:pt>
                <c:pt idx="15">
                  <c:v>2.1607489155741379E-5</c:v>
                </c:pt>
                <c:pt idx="16">
                  <c:v>2.1459253782040195E-5</c:v>
                </c:pt>
                <c:pt idx="17">
                  <c:v>2.2487658692596435E-5</c:v>
                </c:pt>
                <c:pt idx="18">
                  <c:v>2.5186016723515099E-5</c:v>
                </c:pt>
                <c:pt idx="19">
                  <c:v>1.4478187008329818E-5</c:v>
                </c:pt>
                <c:pt idx="20">
                  <c:v>1.4234267575761891E-5</c:v>
                </c:pt>
                <c:pt idx="21">
                  <c:v>2.082512104601608E-5</c:v>
                </c:pt>
                <c:pt idx="22">
                  <c:v>1.5876435966931649E-5</c:v>
                </c:pt>
                <c:pt idx="23">
                  <c:v>1.3371410015186102E-5</c:v>
                </c:pt>
                <c:pt idx="24">
                  <c:v>1.1137141970717272E-5</c:v>
                </c:pt>
                <c:pt idx="25">
                  <c:v>9.398433146931075E-6</c:v>
                </c:pt>
                <c:pt idx="26">
                  <c:v>7.9709402293353356E-6</c:v>
                </c:pt>
                <c:pt idx="27">
                  <c:v>6.9881550771442402E-6</c:v>
                </c:pt>
                <c:pt idx="28">
                  <c:v>2.2484361323686471E-6</c:v>
                </c:pt>
                <c:pt idx="29">
                  <c:v>1.1953960176235527E-6</c:v>
                </c:pt>
                <c:pt idx="30">
                  <c:v>7.8095583415845033E-7</c:v>
                </c:pt>
                <c:pt idx="31">
                  <c:v>5.5674083912774614E-7</c:v>
                </c:pt>
                <c:pt idx="32">
                  <c:v>4.4773852070390893E-7</c:v>
                </c:pt>
                <c:pt idx="33">
                  <c:v>3.6653196616909951E-7</c:v>
                </c:pt>
                <c:pt idx="34">
                  <c:v>3.0763078153600047E-7</c:v>
                </c:pt>
                <c:pt idx="35">
                  <c:v>2.6205205476887947E-7</c:v>
                </c:pt>
                <c:pt idx="36">
                  <c:v>2.3073373327180434E-7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6B-4869-99F1-4F3AF3ED74A4}"/>
            </c:ext>
          </c:extLst>
        </c:ser>
        <c:ser>
          <c:idx val="1"/>
          <c:order val="1"/>
          <c:tx>
            <c:v>AVL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AVL!$C$13:$C$83</c:f>
              <c:numCache>
                <c:formatCode>#,##0</c:formatCode>
                <c:ptCount val="7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AVL!$B$13:$B$83</c:f>
              <c:numCache>
                <c:formatCode>0.00000%</c:formatCode>
                <c:ptCount val="71"/>
                <c:pt idx="0">
                  <c:v>5.1446283649084895E-4</c:v>
                </c:pt>
                <c:pt idx="1">
                  <c:v>2.3297487043185785E-4</c:v>
                </c:pt>
                <c:pt idx="2">
                  <c:v>1.5424117396747433E-4</c:v>
                </c:pt>
                <c:pt idx="3">
                  <c:v>1.1796594058714495E-4</c:v>
                </c:pt>
                <c:pt idx="4">
                  <c:v>9.6539100818265417E-5</c:v>
                </c:pt>
                <c:pt idx="5">
                  <c:v>8.3930237186850284E-5</c:v>
                </c:pt>
                <c:pt idx="6">
                  <c:v>7.5279842058589654E-5</c:v>
                </c:pt>
                <c:pt idx="7">
                  <c:v>6.9135474715774172E-5</c:v>
                </c:pt>
                <c:pt idx="8">
                  <c:v>6.4333055537072563E-5</c:v>
                </c:pt>
                <c:pt idx="9">
                  <c:v>6.2241882358129747E-5</c:v>
                </c:pt>
                <c:pt idx="10">
                  <c:v>3.0681407768181803E-5</c:v>
                </c:pt>
                <c:pt idx="11">
                  <c:v>2.1203082595018017E-5</c:v>
                </c:pt>
                <c:pt idx="12">
                  <c:v>1.7027317411818564E-5</c:v>
                </c:pt>
                <c:pt idx="13">
                  <c:v>1.4631068719099053E-5</c:v>
                </c:pt>
                <c:pt idx="14">
                  <c:v>1.3260705083055584E-5</c:v>
                </c:pt>
                <c:pt idx="15">
                  <c:v>1.267776605084418E-5</c:v>
                </c:pt>
                <c:pt idx="16">
                  <c:v>1.2642617758760069E-5</c:v>
                </c:pt>
                <c:pt idx="17">
                  <c:v>1.3478004954899708E-5</c:v>
                </c:pt>
                <c:pt idx="18">
                  <c:v>1.4593183732352672E-5</c:v>
                </c:pt>
                <c:pt idx="19">
                  <c:v>8.7988611759677962E-6</c:v>
                </c:pt>
                <c:pt idx="20">
                  <c:v>9.7212095962226145E-6</c:v>
                </c:pt>
                <c:pt idx="21">
                  <c:v>1.4270497275864001E-5</c:v>
                </c:pt>
                <c:pt idx="22">
                  <c:v>1.1008279799020262E-5</c:v>
                </c:pt>
                <c:pt idx="23">
                  <c:v>8.9641019730628733E-6</c:v>
                </c:pt>
                <c:pt idx="24">
                  <c:v>7.4636811941889912E-6</c:v>
                </c:pt>
                <c:pt idx="25">
                  <c:v>6.3027574563871693E-6</c:v>
                </c:pt>
                <c:pt idx="26">
                  <c:v>5.4842494314987857E-6</c:v>
                </c:pt>
                <c:pt idx="27">
                  <c:v>4.7967053486690854E-6</c:v>
                </c:pt>
                <c:pt idx="28">
                  <c:v>1.7148561664390399E-6</c:v>
                </c:pt>
                <c:pt idx="29">
                  <c:v>9.4753370512751097E-7</c:v>
                </c:pt>
                <c:pt idx="30">
                  <c:v>6.4840330685686492E-7</c:v>
                </c:pt>
                <c:pt idx="31">
                  <c:v>4.8223066125879425E-7</c:v>
                </c:pt>
                <c:pt idx="32">
                  <c:v>3.8087413334131352E-7</c:v>
                </c:pt>
                <c:pt idx="33">
                  <c:v>3.1434361124676533E-7</c:v>
                </c:pt>
                <c:pt idx="34">
                  <c:v>2.6536511396483909E-7</c:v>
                </c:pt>
                <c:pt idx="35">
                  <c:v>2.2957217585228668E-7</c:v>
                </c:pt>
                <c:pt idx="36">
                  <c:v>2.0069958139801594E-7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6B-4869-99F1-4F3AF3ED74A4}"/>
            </c:ext>
          </c:extLst>
        </c:ser>
        <c:ser>
          <c:idx val="2"/>
          <c:order val="2"/>
          <c:tx>
            <c:v>RBT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RBT!$C$13:$C$83</c:f>
              <c:numCache>
                <c:formatCode>#,##0</c:formatCode>
                <c:ptCount val="7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RBT!$B$13:$B$83</c:f>
              <c:numCache>
                <c:formatCode>0.00000%</c:formatCode>
                <c:ptCount val="71"/>
                <c:pt idx="0">
                  <c:v>8.3457774836884755E-4</c:v>
                </c:pt>
                <c:pt idx="1">
                  <c:v>3.746817680547502E-4</c:v>
                </c:pt>
                <c:pt idx="2">
                  <c:v>2.4767265543865089E-4</c:v>
                </c:pt>
                <c:pt idx="3">
                  <c:v>1.9441641607779322E-4</c:v>
                </c:pt>
                <c:pt idx="4">
                  <c:v>1.7106234997831907E-4</c:v>
                </c:pt>
                <c:pt idx="5">
                  <c:v>1.4527966647109256E-4</c:v>
                </c:pt>
                <c:pt idx="6">
                  <c:v>1.1913831004689964E-4</c:v>
                </c:pt>
                <c:pt idx="7">
                  <c:v>1.1102787545146709E-4</c:v>
                </c:pt>
                <c:pt idx="8">
                  <c:v>1.1418683314889442E-4</c:v>
                </c:pt>
                <c:pt idx="9">
                  <c:v>1.0998758790070539E-4</c:v>
                </c:pt>
                <c:pt idx="10">
                  <c:v>5.3877817425009767E-5</c:v>
                </c:pt>
                <c:pt idx="11">
                  <c:v>3.7264392220291538E-5</c:v>
                </c:pt>
                <c:pt idx="12">
                  <c:v>2.9999902714601195E-5</c:v>
                </c:pt>
                <c:pt idx="13">
                  <c:v>2.5697053689625186E-5</c:v>
                </c:pt>
                <c:pt idx="14">
                  <c:v>2.3121845519646964E-5</c:v>
                </c:pt>
                <c:pt idx="15">
                  <c:v>2.1694881635050249E-5</c:v>
                </c:pt>
                <c:pt idx="16">
                  <c:v>2.1607639226508251E-5</c:v>
                </c:pt>
                <c:pt idx="17">
                  <c:v>2.2730553159376408E-5</c:v>
                </c:pt>
                <c:pt idx="18">
                  <c:v>2.5897611204342508E-5</c:v>
                </c:pt>
                <c:pt idx="19">
                  <c:v>1.560601500406871E-5</c:v>
                </c:pt>
                <c:pt idx="20">
                  <c:v>1.6433236455491753E-5</c:v>
                </c:pt>
                <c:pt idx="21">
                  <c:v>2.3450782669871605E-5</c:v>
                </c:pt>
                <c:pt idx="22">
                  <c:v>1.8145879913159001E-5</c:v>
                </c:pt>
                <c:pt idx="23">
                  <c:v>1.4607146024508704E-5</c:v>
                </c:pt>
                <c:pt idx="24">
                  <c:v>1.2243755684600852E-5</c:v>
                </c:pt>
                <c:pt idx="25">
                  <c:v>9.6506465933217526E-6</c:v>
                </c:pt>
                <c:pt idx="26">
                  <c:v>8.3820289299741342E-6</c:v>
                </c:pt>
                <c:pt idx="27">
                  <c:v>7.6695728869641898E-6</c:v>
                </c:pt>
                <c:pt idx="28">
                  <c:v>2.5287875366899976E-6</c:v>
                </c:pt>
                <c:pt idx="29">
                  <c:v>1.3491440163053691E-6</c:v>
                </c:pt>
                <c:pt idx="30">
                  <c:v>8.9037284362826926E-7</c:v>
                </c:pt>
                <c:pt idx="31">
                  <c:v>6.644076805527871E-7</c:v>
                </c:pt>
                <c:pt idx="32">
                  <c:v>5.1878175222242396E-7</c:v>
                </c:pt>
                <c:pt idx="33">
                  <c:v>4.2579787678930155E-7</c:v>
                </c:pt>
                <c:pt idx="34">
                  <c:v>3.5546076601795075E-7</c:v>
                </c:pt>
                <c:pt idx="35">
                  <c:v>3.0806028739824387E-7</c:v>
                </c:pt>
                <c:pt idx="36">
                  <c:v>2.6824291311803643E-7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6B-4869-99F1-4F3AF3ED7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70352"/>
        <c:axId val="192303616"/>
        <c:extLst/>
      </c:scatterChart>
      <c:valAx>
        <c:axId val="19427035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303616"/>
        <c:crosses val="autoZero"/>
        <c:crossBetween val="midCat"/>
      </c:valAx>
      <c:valAx>
        <c:axId val="192303616"/>
        <c:scaling>
          <c:orientation val="minMax"/>
          <c:max val="1.0000000000000002E-3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27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</a:t>
            </a:r>
            <a:r>
              <a:rPr lang="it-IT"/>
              <a:t>% Execution Time (with</a:t>
            </a:r>
            <a:r>
              <a:rPr lang="it-IT" baseline="0"/>
              <a:t> n &lt; 1000)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BST!$C$13:$C$49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BST!$B$13:$B$49</c:f>
              <c:numCache>
                <c:formatCode>0.00000%</c:formatCode>
                <c:ptCount val="37"/>
                <c:pt idx="0">
                  <c:v>9.1889745432587381E-4</c:v>
                </c:pt>
                <c:pt idx="1">
                  <c:v>4.2549479726236648E-4</c:v>
                </c:pt>
                <c:pt idx="2">
                  <c:v>2.9219666271338498E-4</c:v>
                </c:pt>
                <c:pt idx="3">
                  <c:v>2.2596261364628249E-4</c:v>
                </c:pt>
                <c:pt idx="4">
                  <c:v>1.8717943849912039E-4</c:v>
                </c:pt>
                <c:pt idx="5">
                  <c:v>1.6168804163328482E-4</c:v>
                </c:pt>
                <c:pt idx="6">
                  <c:v>1.4460588245161343E-4</c:v>
                </c:pt>
                <c:pt idx="7">
                  <c:v>1.3188382956351254E-4</c:v>
                </c:pt>
                <c:pt idx="8">
                  <c:v>1.2452857041201168E-4</c:v>
                </c:pt>
                <c:pt idx="9">
                  <c:v>1.1787163896388473E-4</c:v>
                </c:pt>
                <c:pt idx="10">
                  <c:v>5.7509226122990871E-5</c:v>
                </c:pt>
                <c:pt idx="11">
                  <c:v>3.8646632473230441E-5</c:v>
                </c:pt>
                <c:pt idx="12">
                  <c:v>3.0695849473868753E-5</c:v>
                </c:pt>
                <c:pt idx="13">
                  <c:v>2.5782604248553291E-5</c:v>
                </c:pt>
                <c:pt idx="14">
                  <c:v>2.3190357051988805E-5</c:v>
                </c:pt>
                <c:pt idx="15">
                  <c:v>2.1607489155741379E-5</c:v>
                </c:pt>
                <c:pt idx="16">
                  <c:v>2.1459253782040195E-5</c:v>
                </c:pt>
                <c:pt idx="17">
                  <c:v>2.2487658692596435E-5</c:v>
                </c:pt>
                <c:pt idx="18">
                  <c:v>2.5186016723515099E-5</c:v>
                </c:pt>
                <c:pt idx="19">
                  <c:v>1.4478187008329818E-5</c:v>
                </c:pt>
                <c:pt idx="20">
                  <c:v>1.4234267575761891E-5</c:v>
                </c:pt>
                <c:pt idx="21">
                  <c:v>2.082512104601608E-5</c:v>
                </c:pt>
                <c:pt idx="22">
                  <c:v>1.5876435966931649E-5</c:v>
                </c:pt>
                <c:pt idx="23">
                  <c:v>1.3371410015186102E-5</c:v>
                </c:pt>
                <c:pt idx="24">
                  <c:v>1.1137141970717272E-5</c:v>
                </c:pt>
                <c:pt idx="25">
                  <c:v>9.398433146931075E-6</c:v>
                </c:pt>
                <c:pt idx="26">
                  <c:v>7.9709402293353356E-6</c:v>
                </c:pt>
                <c:pt idx="27">
                  <c:v>6.9881550771442402E-6</c:v>
                </c:pt>
                <c:pt idx="28">
                  <c:v>2.2484361323686471E-6</c:v>
                </c:pt>
                <c:pt idx="29">
                  <c:v>1.1953960176235527E-6</c:v>
                </c:pt>
                <c:pt idx="30">
                  <c:v>7.8095583415845033E-7</c:v>
                </c:pt>
                <c:pt idx="31">
                  <c:v>5.5674083912774614E-7</c:v>
                </c:pt>
                <c:pt idx="32">
                  <c:v>4.4773852070390893E-7</c:v>
                </c:pt>
                <c:pt idx="33">
                  <c:v>3.6653196616909951E-7</c:v>
                </c:pt>
                <c:pt idx="34">
                  <c:v>3.0763078153600047E-7</c:v>
                </c:pt>
                <c:pt idx="35">
                  <c:v>2.6205205476887947E-7</c:v>
                </c:pt>
                <c:pt idx="36">
                  <c:v>2.3073373327180434E-7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6B-4869-99F1-4F3AF3ED74A4}"/>
            </c:ext>
          </c:extLst>
        </c:ser>
        <c:ser>
          <c:idx val="1"/>
          <c:order val="1"/>
          <c:tx>
            <c:v>AVL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AVL!$C$13:$C$83</c:f>
              <c:numCache>
                <c:formatCode>#,##0</c:formatCode>
                <c:ptCount val="7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AVL!$B$13:$B$83</c:f>
              <c:numCache>
                <c:formatCode>0.00000%</c:formatCode>
                <c:ptCount val="71"/>
                <c:pt idx="0">
                  <c:v>5.1446283649084895E-4</c:v>
                </c:pt>
                <c:pt idx="1">
                  <c:v>2.3297487043185785E-4</c:v>
                </c:pt>
                <c:pt idx="2">
                  <c:v>1.5424117396747433E-4</c:v>
                </c:pt>
                <c:pt idx="3">
                  <c:v>1.1796594058714495E-4</c:v>
                </c:pt>
                <c:pt idx="4">
                  <c:v>9.6539100818265417E-5</c:v>
                </c:pt>
                <c:pt idx="5">
                  <c:v>8.3930237186850284E-5</c:v>
                </c:pt>
                <c:pt idx="6">
                  <c:v>7.5279842058589654E-5</c:v>
                </c:pt>
                <c:pt idx="7">
                  <c:v>6.9135474715774172E-5</c:v>
                </c:pt>
                <c:pt idx="8">
                  <c:v>6.4333055537072563E-5</c:v>
                </c:pt>
                <c:pt idx="9">
                  <c:v>6.2241882358129747E-5</c:v>
                </c:pt>
                <c:pt idx="10">
                  <c:v>3.0681407768181803E-5</c:v>
                </c:pt>
                <c:pt idx="11">
                  <c:v>2.1203082595018017E-5</c:v>
                </c:pt>
                <c:pt idx="12">
                  <c:v>1.7027317411818564E-5</c:v>
                </c:pt>
                <c:pt idx="13">
                  <c:v>1.4631068719099053E-5</c:v>
                </c:pt>
                <c:pt idx="14">
                  <c:v>1.3260705083055584E-5</c:v>
                </c:pt>
                <c:pt idx="15">
                  <c:v>1.267776605084418E-5</c:v>
                </c:pt>
                <c:pt idx="16">
                  <c:v>1.2642617758760069E-5</c:v>
                </c:pt>
                <c:pt idx="17">
                  <c:v>1.3478004954899708E-5</c:v>
                </c:pt>
                <c:pt idx="18">
                  <c:v>1.4593183732352672E-5</c:v>
                </c:pt>
                <c:pt idx="19">
                  <c:v>8.7988611759677962E-6</c:v>
                </c:pt>
                <c:pt idx="20">
                  <c:v>9.7212095962226145E-6</c:v>
                </c:pt>
                <c:pt idx="21">
                  <c:v>1.4270497275864001E-5</c:v>
                </c:pt>
                <c:pt idx="22">
                  <c:v>1.1008279799020262E-5</c:v>
                </c:pt>
                <c:pt idx="23">
                  <c:v>8.9641019730628733E-6</c:v>
                </c:pt>
                <c:pt idx="24">
                  <c:v>7.4636811941889912E-6</c:v>
                </c:pt>
                <c:pt idx="25">
                  <c:v>6.3027574563871693E-6</c:v>
                </c:pt>
                <c:pt idx="26">
                  <c:v>5.4842494314987857E-6</c:v>
                </c:pt>
                <c:pt idx="27">
                  <c:v>4.7967053486690854E-6</c:v>
                </c:pt>
                <c:pt idx="28">
                  <c:v>1.7148561664390399E-6</c:v>
                </c:pt>
                <c:pt idx="29">
                  <c:v>9.4753370512751097E-7</c:v>
                </c:pt>
                <c:pt idx="30">
                  <c:v>6.4840330685686492E-7</c:v>
                </c:pt>
                <c:pt idx="31">
                  <c:v>4.8223066125879425E-7</c:v>
                </c:pt>
                <c:pt idx="32">
                  <c:v>3.8087413334131352E-7</c:v>
                </c:pt>
                <c:pt idx="33">
                  <c:v>3.1434361124676533E-7</c:v>
                </c:pt>
                <c:pt idx="34">
                  <c:v>2.6536511396483909E-7</c:v>
                </c:pt>
                <c:pt idx="35">
                  <c:v>2.2957217585228668E-7</c:v>
                </c:pt>
                <c:pt idx="36">
                  <c:v>2.0069958139801594E-7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6B-4869-99F1-4F3AF3ED74A4}"/>
            </c:ext>
          </c:extLst>
        </c:ser>
        <c:ser>
          <c:idx val="2"/>
          <c:order val="2"/>
          <c:tx>
            <c:v>RBT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RBT!$C$13:$C$83</c:f>
              <c:numCache>
                <c:formatCode>#,##0</c:formatCode>
                <c:ptCount val="7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RBT!$B$13:$B$83</c:f>
              <c:numCache>
                <c:formatCode>0.00000%</c:formatCode>
                <c:ptCount val="71"/>
                <c:pt idx="0">
                  <c:v>8.3457774836884755E-4</c:v>
                </c:pt>
                <c:pt idx="1">
                  <c:v>3.746817680547502E-4</c:v>
                </c:pt>
                <c:pt idx="2">
                  <c:v>2.4767265543865089E-4</c:v>
                </c:pt>
                <c:pt idx="3">
                  <c:v>1.9441641607779322E-4</c:v>
                </c:pt>
                <c:pt idx="4">
                  <c:v>1.7106234997831907E-4</c:v>
                </c:pt>
                <c:pt idx="5">
                  <c:v>1.4527966647109256E-4</c:v>
                </c:pt>
                <c:pt idx="6">
                  <c:v>1.1913831004689964E-4</c:v>
                </c:pt>
                <c:pt idx="7">
                  <c:v>1.1102787545146709E-4</c:v>
                </c:pt>
                <c:pt idx="8">
                  <c:v>1.1418683314889442E-4</c:v>
                </c:pt>
                <c:pt idx="9">
                  <c:v>1.0998758790070539E-4</c:v>
                </c:pt>
                <c:pt idx="10">
                  <c:v>5.3877817425009767E-5</c:v>
                </c:pt>
                <c:pt idx="11">
                  <c:v>3.7264392220291538E-5</c:v>
                </c:pt>
                <c:pt idx="12">
                  <c:v>2.9999902714601195E-5</c:v>
                </c:pt>
                <c:pt idx="13">
                  <c:v>2.5697053689625186E-5</c:v>
                </c:pt>
                <c:pt idx="14">
                  <c:v>2.3121845519646964E-5</c:v>
                </c:pt>
                <c:pt idx="15">
                  <c:v>2.1694881635050249E-5</c:v>
                </c:pt>
                <c:pt idx="16">
                  <c:v>2.1607639226508251E-5</c:v>
                </c:pt>
                <c:pt idx="17">
                  <c:v>2.2730553159376408E-5</c:v>
                </c:pt>
                <c:pt idx="18">
                  <c:v>2.5897611204342508E-5</c:v>
                </c:pt>
                <c:pt idx="19">
                  <c:v>1.560601500406871E-5</c:v>
                </c:pt>
                <c:pt idx="20">
                  <c:v>1.6433236455491753E-5</c:v>
                </c:pt>
                <c:pt idx="21">
                  <c:v>2.3450782669871605E-5</c:v>
                </c:pt>
                <c:pt idx="22">
                  <c:v>1.8145879913159001E-5</c:v>
                </c:pt>
                <c:pt idx="23">
                  <c:v>1.4607146024508704E-5</c:v>
                </c:pt>
                <c:pt idx="24">
                  <c:v>1.2243755684600852E-5</c:v>
                </c:pt>
                <c:pt idx="25">
                  <c:v>9.6506465933217526E-6</c:v>
                </c:pt>
                <c:pt idx="26">
                  <c:v>8.3820289299741342E-6</c:v>
                </c:pt>
                <c:pt idx="27">
                  <c:v>7.6695728869641898E-6</c:v>
                </c:pt>
                <c:pt idx="28">
                  <c:v>2.5287875366899976E-6</c:v>
                </c:pt>
                <c:pt idx="29">
                  <c:v>1.3491440163053691E-6</c:v>
                </c:pt>
                <c:pt idx="30">
                  <c:v>8.9037284362826926E-7</c:v>
                </c:pt>
                <c:pt idx="31">
                  <c:v>6.644076805527871E-7</c:v>
                </c:pt>
                <c:pt idx="32">
                  <c:v>5.1878175222242396E-7</c:v>
                </c:pt>
                <c:pt idx="33">
                  <c:v>4.2579787678930155E-7</c:v>
                </c:pt>
                <c:pt idx="34">
                  <c:v>3.5546076601795075E-7</c:v>
                </c:pt>
                <c:pt idx="35">
                  <c:v>3.0806028739824387E-7</c:v>
                </c:pt>
                <c:pt idx="36">
                  <c:v>2.6824291311803643E-7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6B-4869-99F1-4F3AF3ED7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67328"/>
        <c:axId val="190768112"/>
        <c:extLst/>
      </c:scatterChart>
      <c:valAx>
        <c:axId val="190767328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768112"/>
        <c:crosses val="autoZero"/>
        <c:crossBetween val="midCat"/>
      </c:valAx>
      <c:valAx>
        <c:axId val="190768112"/>
        <c:scaling>
          <c:orientation val="minMax"/>
          <c:max val="1.0000000000000002E-3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76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Execution Time (log</a:t>
            </a:r>
            <a:r>
              <a:rPr lang="it-IT" baseline="0"/>
              <a:t> scaled)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BST!$C$13:$C$49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BST!$D$13:$D$49</c:f>
              <c:numCache>
                <c:formatCode>0.00E+00</c:formatCode>
                <c:ptCount val="37"/>
                <c:pt idx="0">
                  <c:v>1.01571E-5</c:v>
                </c:pt>
                <c:pt idx="1">
                  <c:v>2.3008999999999999E-5</c:v>
                </c:pt>
                <c:pt idx="2">
                  <c:v>3.52301E-5</c:v>
                </c:pt>
                <c:pt idx="3">
                  <c:v>4.8028800000000003E-5</c:v>
                </c:pt>
                <c:pt idx="4">
                  <c:v>6.1307000000000001E-5</c:v>
                </c:pt>
                <c:pt idx="5">
                  <c:v>7.5292599999999998E-5</c:v>
                </c:pt>
                <c:pt idx="6">
                  <c:v>8.9643399999999996E-5</c:v>
                </c:pt>
                <c:pt idx="7">
                  <c:v>1.05103E-4</c:v>
                </c:pt>
                <c:pt idx="8">
                  <c:v>1.1959999999999999E-4</c:v>
                </c:pt>
                <c:pt idx="9">
                  <c:v>1.3652099999999999E-4</c:v>
                </c:pt>
                <c:pt idx="10">
                  <c:v>3.0429900000000001E-4</c:v>
                </c:pt>
                <c:pt idx="11">
                  <c:v>4.9624200000000004E-4</c:v>
                </c:pt>
                <c:pt idx="12">
                  <c:v>6.91042E-4</c:v>
                </c:pt>
                <c:pt idx="13">
                  <c:v>9.2034199999999999E-4</c:v>
                </c:pt>
                <c:pt idx="14">
                  <c:v>1.1609599999999999E-3</c:v>
                </c:pt>
                <c:pt idx="15">
                  <c:v>1.43983E-3</c:v>
                </c:pt>
                <c:pt idx="16">
                  <c:v>1.7168400000000001E-3</c:v>
                </c:pt>
                <c:pt idx="17">
                  <c:v>2.0082699999999999E-3</c:v>
                </c:pt>
                <c:pt idx="18">
                  <c:v>2.3161000000000002E-3</c:v>
                </c:pt>
                <c:pt idx="19">
                  <c:v>5.6880699999999999E-3</c:v>
                </c:pt>
                <c:pt idx="20">
                  <c:v>9.8354199999999992E-3</c:v>
                </c:pt>
                <c:pt idx="21">
                  <c:v>1.34453E-2</c:v>
                </c:pt>
                <c:pt idx="22">
                  <c:v>1.7636200000000001E-2</c:v>
                </c:pt>
                <c:pt idx="23">
                  <c:v>2.0940199999999999E-2</c:v>
                </c:pt>
                <c:pt idx="24">
                  <c:v>2.51411E-2</c:v>
                </c:pt>
                <c:pt idx="25">
                  <c:v>2.9792200000000001E-2</c:v>
                </c:pt>
                <c:pt idx="26">
                  <c:v>3.5127600000000002E-2</c:v>
                </c:pt>
                <c:pt idx="27">
                  <c:v>4.0067800000000001E-2</c:v>
                </c:pt>
                <c:pt idx="28">
                  <c:v>0.124531</c:v>
                </c:pt>
                <c:pt idx="29">
                  <c:v>0.234232</c:v>
                </c:pt>
                <c:pt idx="30">
                  <c:v>0.35853499999999999</c:v>
                </c:pt>
                <c:pt idx="31">
                  <c:v>0.50292700000000001</c:v>
                </c:pt>
                <c:pt idx="32">
                  <c:v>0.62536499999999995</c:v>
                </c:pt>
                <c:pt idx="33">
                  <c:v>0.76391699999999996</c:v>
                </c:pt>
                <c:pt idx="34">
                  <c:v>0.91018200000000005</c:v>
                </c:pt>
                <c:pt idx="35">
                  <c:v>1.0684899999999999</c:v>
                </c:pt>
                <c:pt idx="36">
                  <c:v>1.2135199999999999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C9-4514-A848-F79A8CD45106}"/>
            </c:ext>
          </c:extLst>
        </c:ser>
        <c:ser>
          <c:idx val="1"/>
          <c:order val="1"/>
          <c:tx>
            <c:v>AVL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AVL!$C$13:$C$83</c:f>
              <c:numCache>
                <c:formatCode>#,##0</c:formatCode>
                <c:ptCount val="7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AVL!$D$13:$D$83</c:f>
              <c:numCache>
                <c:formatCode>0.00E+00</c:formatCode>
                <c:ptCount val="71"/>
                <c:pt idx="0">
                  <c:v>1.81419E-5</c:v>
                </c:pt>
                <c:pt idx="1">
                  <c:v>4.20226E-5</c:v>
                </c:pt>
                <c:pt idx="2">
                  <c:v>6.6740400000000002E-5</c:v>
                </c:pt>
                <c:pt idx="3">
                  <c:v>9.1998700000000004E-5</c:v>
                </c:pt>
                <c:pt idx="4">
                  <c:v>1.18868E-4</c:v>
                </c:pt>
                <c:pt idx="5">
                  <c:v>1.45048E-4</c:v>
                </c:pt>
                <c:pt idx="6">
                  <c:v>1.7219699999999999E-4</c:v>
                </c:pt>
                <c:pt idx="7">
                  <c:v>2.0049600000000001E-4</c:v>
                </c:pt>
                <c:pt idx="8">
                  <c:v>2.3150800000000001E-4</c:v>
                </c:pt>
                <c:pt idx="9">
                  <c:v>2.5853900000000001E-4</c:v>
                </c:pt>
                <c:pt idx="10">
                  <c:v>5.7037799999999997E-4</c:v>
                </c:pt>
                <c:pt idx="11">
                  <c:v>9.0449499999999995E-4</c:v>
                </c:pt>
                <c:pt idx="12">
                  <c:v>1.24577E-3</c:v>
                </c:pt>
                <c:pt idx="13">
                  <c:v>1.62181E-3</c:v>
                </c:pt>
                <c:pt idx="14">
                  <c:v>2.0302900000000001E-3</c:v>
                </c:pt>
                <c:pt idx="15">
                  <c:v>2.4539900000000001E-3</c:v>
                </c:pt>
                <c:pt idx="16">
                  <c:v>2.9141200000000001E-3</c:v>
                </c:pt>
                <c:pt idx="17">
                  <c:v>3.3507400000000001E-3</c:v>
                </c:pt>
                <c:pt idx="18">
                  <c:v>3.9972999999999996E-3</c:v>
                </c:pt>
                <c:pt idx="19">
                  <c:v>9.3594999999999998E-3</c:v>
                </c:pt>
                <c:pt idx="20">
                  <c:v>1.4401499999999999E-2</c:v>
                </c:pt>
                <c:pt idx="21">
                  <c:v>1.96209E-2</c:v>
                </c:pt>
                <c:pt idx="22">
                  <c:v>2.54354E-2</c:v>
                </c:pt>
                <c:pt idx="23">
                  <c:v>3.1235700000000002E-2</c:v>
                </c:pt>
                <c:pt idx="24">
                  <c:v>3.7515E-2</c:v>
                </c:pt>
                <c:pt idx="25">
                  <c:v>4.4424999999999999E-2</c:v>
                </c:pt>
                <c:pt idx="26">
                  <c:v>5.1055299999999998E-2</c:v>
                </c:pt>
                <c:pt idx="27">
                  <c:v>5.8373399999999999E-2</c:v>
                </c:pt>
                <c:pt idx="28">
                  <c:v>0.16327900000000001</c:v>
                </c:pt>
                <c:pt idx="29">
                  <c:v>0.29550399999999999</c:v>
                </c:pt>
                <c:pt idx="30">
                  <c:v>0.43182999999999999</c:v>
                </c:pt>
                <c:pt idx="31">
                  <c:v>0.58063500000000001</c:v>
                </c:pt>
                <c:pt idx="32">
                  <c:v>0.735151</c:v>
                </c:pt>
                <c:pt idx="33">
                  <c:v>0.89074500000000001</c:v>
                </c:pt>
                <c:pt idx="34">
                  <c:v>1.05515</c:v>
                </c:pt>
                <c:pt idx="35">
                  <c:v>1.21966</c:v>
                </c:pt>
                <c:pt idx="36">
                  <c:v>1.3951199999999999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C9-4514-A848-F79A8CD45106}"/>
            </c:ext>
          </c:extLst>
        </c:ser>
        <c:ser>
          <c:idx val="2"/>
          <c:order val="2"/>
          <c:tx>
            <c:v>RBT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RBT!$C$13:$C$83</c:f>
              <c:numCache>
                <c:formatCode>#,##0</c:formatCode>
                <c:ptCount val="7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RBT!$D$13:$D$83</c:f>
              <c:numCache>
                <c:formatCode>0.00E+00</c:formatCode>
                <c:ptCount val="71"/>
                <c:pt idx="0">
                  <c:v>1.11833E-5</c:v>
                </c:pt>
                <c:pt idx="1">
                  <c:v>2.6129400000000001E-5</c:v>
                </c:pt>
                <c:pt idx="2">
                  <c:v>4.1563400000000003E-5</c:v>
                </c:pt>
                <c:pt idx="3">
                  <c:v>5.5822000000000002E-5</c:v>
                </c:pt>
                <c:pt idx="4">
                  <c:v>6.7083199999999995E-5</c:v>
                </c:pt>
                <c:pt idx="5">
                  <c:v>8.3796399999999996E-5</c:v>
                </c:pt>
                <c:pt idx="6">
                  <c:v>1.08806E-4</c:v>
                </c:pt>
                <c:pt idx="7">
                  <c:v>1.2484599999999999E-4</c:v>
                </c:pt>
                <c:pt idx="8">
                  <c:v>1.3043199999999999E-4</c:v>
                </c:pt>
                <c:pt idx="9">
                  <c:v>1.4630700000000001E-4</c:v>
                </c:pt>
                <c:pt idx="10">
                  <c:v>3.2480900000000001E-4</c:v>
                </c:pt>
                <c:pt idx="11">
                  <c:v>5.1464900000000005E-4</c:v>
                </c:pt>
                <c:pt idx="12">
                  <c:v>7.0707300000000001E-4</c:v>
                </c:pt>
                <c:pt idx="13">
                  <c:v>9.2340599999999999E-4</c:v>
                </c:pt>
                <c:pt idx="14">
                  <c:v>1.1643999999999999E-3</c:v>
                </c:pt>
                <c:pt idx="15">
                  <c:v>1.43403E-3</c:v>
                </c:pt>
                <c:pt idx="16">
                  <c:v>1.7050500000000001E-3</c:v>
                </c:pt>
                <c:pt idx="17">
                  <c:v>1.9868099999999999E-3</c:v>
                </c:pt>
                <c:pt idx="18">
                  <c:v>2.25246E-3</c:v>
                </c:pt>
                <c:pt idx="19">
                  <c:v>5.2769999999999996E-3</c:v>
                </c:pt>
                <c:pt idx="20">
                  <c:v>8.5193200000000004E-3</c:v>
                </c:pt>
                <c:pt idx="21">
                  <c:v>1.19399E-2</c:v>
                </c:pt>
                <c:pt idx="22">
                  <c:v>1.54305E-2</c:v>
                </c:pt>
                <c:pt idx="23">
                  <c:v>1.91687E-2</c:v>
                </c:pt>
                <c:pt idx="24">
                  <c:v>2.2868800000000002E-2</c:v>
                </c:pt>
                <c:pt idx="25">
                  <c:v>2.9013600000000001E-2</c:v>
                </c:pt>
                <c:pt idx="26">
                  <c:v>3.3404799999999998E-2</c:v>
                </c:pt>
                <c:pt idx="27">
                  <c:v>3.6507900000000003E-2</c:v>
                </c:pt>
                <c:pt idx="28">
                  <c:v>0.110725</c:v>
                </c:pt>
                <c:pt idx="29">
                  <c:v>0.207539</c:v>
                </c:pt>
                <c:pt idx="30">
                  <c:v>0.314475</c:v>
                </c:pt>
                <c:pt idx="31">
                  <c:v>0.42142800000000002</c:v>
                </c:pt>
                <c:pt idx="32">
                  <c:v>0.53972600000000004</c:v>
                </c:pt>
                <c:pt idx="33">
                  <c:v>0.65758899999999998</c:v>
                </c:pt>
                <c:pt idx="34">
                  <c:v>0.78771000000000002</c:v>
                </c:pt>
                <c:pt idx="35">
                  <c:v>0.90891299999999997</c:v>
                </c:pt>
                <c:pt idx="36">
                  <c:v>1.04383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C9-4514-A848-F79A8CD45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29120"/>
        <c:axId val="169329512"/>
      </c:scatterChart>
      <c:valAx>
        <c:axId val="169329120"/>
        <c:scaling>
          <c:logBase val="10"/>
          <c:orientation val="minMax"/>
          <c:max val="1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329512"/>
        <c:crosses val="autoZero"/>
        <c:crossBetween val="midCat"/>
      </c:valAx>
      <c:valAx>
        <c:axId val="169329512"/>
        <c:scaling>
          <c:logBase val="10"/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32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Tempi di esecuzione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'summary-2'!$B$2</c:f>
              <c:strCache>
                <c:ptCount val="1"/>
                <c:pt idx="0">
                  <c:v>BST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'summary-2'!$A$3:$A$7</c15:sqref>
                  </c15:fullRef>
                </c:ext>
              </c:extLst>
              <c:f>('summary-2'!$A$4,'summary-2'!$A$6:$A$7)</c:f>
              <c:strCache>
                <c:ptCount val="3"/>
                <c:pt idx="0">
                  <c:v>median</c:v>
                </c:pt>
                <c:pt idx="1">
                  <c:v>mean</c:v>
                </c:pt>
                <c:pt idx="2">
                  <c:v>std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'summary-2'!$B$3:$B$7</c15:sqref>
                  </c15:fullRef>
                </c:ext>
              </c:extLst>
              <c:f>('summary-2'!$B$4,'summary-2'!$B$6:$B$7)</c:f>
              <c:numCache>
                <c:formatCode>0.00E+00</c:formatCode>
                <c:ptCount val="3"/>
                <c:pt idx="0">
                  <c:v>2.32E-3</c:v>
                </c:pt>
                <c:pt idx="1">
                  <c:v>0.16200000000000001</c:v>
                </c:pt>
                <c:pt idx="2">
                  <c:v>0.32900000000000001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6-472F-ACF8-B41DFF3C472C}"/>
            </c:ext>
          </c:extLst>
        </c:ser>
        <c:ser>
          <c:idx val="1"/>
          <c:order val="1"/>
          <c:tx>
            <c:strRef>
              <c:f>'summary-2'!$C$2</c:f>
              <c:strCache>
                <c:ptCount val="1"/>
                <c:pt idx="0">
                  <c:v>RBT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'summary-2'!$A$3:$A$7</c15:sqref>
                  </c15:fullRef>
                </c:ext>
              </c:extLst>
              <c:f>('summary-2'!$A$4,'summary-2'!$A$6:$A$7)</c:f>
              <c:strCache>
                <c:ptCount val="3"/>
                <c:pt idx="0">
                  <c:v>median</c:v>
                </c:pt>
                <c:pt idx="1">
                  <c:v>mean</c:v>
                </c:pt>
                <c:pt idx="2">
                  <c:v>std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'summary-2'!$C$3:$C$7</c15:sqref>
                  </c15:fullRef>
                </c:ext>
              </c:extLst>
              <c:f>('summary-2'!$C$4,'summary-2'!$C$6:$C$7)</c:f>
              <c:numCache>
                <c:formatCode>0.00E+00</c:formatCode>
                <c:ptCount val="3"/>
                <c:pt idx="0">
                  <c:v>2.2499999999999998E-3</c:v>
                </c:pt>
                <c:pt idx="1">
                  <c:v>0.14000000000000001</c:v>
                </c:pt>
                <c:pt idx="2">
                  <c:v>0.28199999999999997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26-472F-ACF8-B41DFF3C472C}"/>
            </c:ext>
          </c:extLst>
        </c:ser>
        <c:ser>
          <c:idx val="2"/>
          <c:order val="2"/>
          <c:tx>
            <c:strRef>
              <c:f>'summary-2'!$D$2</c:f>
              <c:strCache>
                <c:ptCount val="1"/>
                <c:pt idx="0">
                  <c:v>AVL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'summary-2'!$A$3:$A$7</c15:sqref>
                  </c15:fullRef>
                </c:ext>
              </c:extLst>
              <c:f>('summary-2'!$A$4,'summary-2'!$A$6:$A$7)</c:f>
              <c:strCache>
                <c:ptCount val="3"/>
                <c:pt idx="0">
                  <c:v>median</c:v>
                </c:pt>
                <c:pt idx="1">
                  <c:v>mean</c:v>
                </c:pt>
                <c:pt idx="2">
                  <c:v>std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'summary-2'!$D$3:$D$7</c15:sqref>
                  </c15:fullRef>
                </c:ext>
              </c:extLst>
              <c:f>('summary-2'!$D$4,'summary-2'!$D$6:$D$7)</c:f>
              <c:numCache>
                <c:formatCode>0.00E+00</c:formatCode>
                <c:ptCount val="3"/>
                <c:pt idx="0">
                  <c:v>4.0000000000000001E-3</c:v>
                </c:pt>
                <c:pt idx="1">
                  <c:v>0.191</c:v>
                </c:pt>
                <c:pt idx="2">
                  <c:v>0.379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26-472F-ACF8-B41DFF3C4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7107295"/>
        <c:axId val="145544639"/>
      </c:barChart>
      <c:catAx>
        <c:axId val="10710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544639"/>
        <c:crosses val="autoZero"/>
        <c:auto val="1"/>
        <c:lblAlgn val="ctr"/>
        <c:lblOffset val="100"/>
        <c:noMultiLvlLbl val="0"/>
      </c:catAx>
      <c:valAx>
        <c:axId val="14554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10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Deviazione Standard % Tempo Esecuzione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'summary-2'!$J$2</c:f>
              <c:strCache>
                <c:ptCount val="1"/>
                <c:pt idx="0">
                  <c:v>BST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'summary-2'!$I$3:$I$7</c:f>
              <c:strCache>
                <c:ptCount val="5"/>
                <c:pt idx="0">
                  <c:v>max</c:v>
                </c:pt>
                <c:pt idx="1">
                  <c:v>median</c:v>
                </c:pt>
                <c:pt idx="2">
                  <c:v>min</c:v>
                </c:pt>
                <c:pt idx="3">
                  <c:v>mean</c:v>
                </c:pt>
                <c:pt idx="4">
                  <c:v>std</c:v>
                </c:pt>
              </c:strCache>
            </c:strRef>
          </c:cat>
          <c:val>
            <c:numRef>
              <c:f>'summary-2'!$J$3:$J$7</c:f>
              <c:numCache>
                <c:formatCode>0.00%</c:formatCode>
                <c:ptCount val="5"/>
                <c:pt idx="0">
                  <c:v>7.3300000000000004E-2</c:v>
                </c:pt>
                <c:pt idx="1">
                  <c:v>1.3599999999999999E-2</c:v>
                </c:pt>
                <c:pt idx="2">
                  <c:v>3.8999999999999998E-3</c:v>
                </c:pt>
                <c:pt idx="3">
                  <c:v>2.1999999999999999E-2</c:v>
                </c:pt>
                <c:pt idx="4">
                  <c:v>2.0400000000000001E-2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D2-4E6A-A477-588A0FD0136C}"/>
            </c:ext>
          </c:extLst>
        </c:ser>
        <c:ser>
          <c:idx val="1"/>
          <c:order val="1"/>
          <c:tx>
            <c:strRef>
              <c:f>'summary-2'!$K$2</c:f>
              <c:strCache>
                <c:ptCount val="1"/>
                <c:pt idx="0">
                  <c:v>RBT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'summary-2'!$I$3:$I$7</c:f>
              <c:strCache>
                <c:ptCount val="5"/>
                <c:pt idx="0">
                  <c:v>max</c:v>
                </c:pt>
                <c:pt idx="1">
                  <c:v>median</c:v>
                </c:pt>
                <c:pt idx="2">
                  <c:v>min</c:v>
                </c:pt>
                <c:pt idx="3">
                  <c:v>mean</c:v>
                </c:pt>
                <c:pt idx="4">
                  <c:v>std</c:v>
                </c:pt>
              </c:strCache>
            </c:strRef>
          </c:cat>
          <c:val>
            <c:numRef>
              <c:f>'summary-2'!$K$3:$K$7</c:f>
              <c:numCache>
                <c:formatCode>0.00%</c:formatCode>
                <c:ptCount val="5"/>
                <c:pt idx="0">
                  <c:v>7.1199999999999999E-2</c:v>
                </c:pt>
                <c:pt idx="1">
                  <c:v>1.6400000000000001E-2</c:v>
                </c:pt>
                <c:pt idx="2">
                  <c:v>3.0000000000000001E-3</c:v>
                </c:pt>
                <c:pt idx="3">
                  <c:v>2.1100000000000001E-2</c:v>
                </c:pt>
                <c:pt idx="4">
                  <c:v>1.6400000000000001E-2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D2-4E6A-A477-588A0FD0136C}"/>
            </c:ext>
          </c:extLst>
        </c:ser>
        <c:ser>
          <c:idx val="2"/>
          <c:order val="2"/>
          <c:tx>
            <c:strRef>
              <c:f>'summary-2'!$L$2</c:f>
              <c:strCache>
                <c:ptCount val="1"/>
                <c:pt idx="0">
                  <c:v>AVL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'summary-2'!$I$3:$I$7</c:f>
              <c:strCache>
                <c:ptCount val="5"/>
                <c:pt idx="0">
                  <c:v>max</c:v>
                </c:pt>
                <c:pt idx="1">
                  <c:v>median</c:v>
                </c:pt>
                <c:pt idx="2">
                  <c:v>min</c:v>
                </c:pt>
                <c:pt idx="3">
                  <c:v>mean</c:v>
                </c:pt>
                <c:pt idx="4">
                  <c:v>std</c:v>
                </c:pt>
              </c:strCache>
            </c:strRef>
          </c:cat>
          <c:val>
            <c:numRef>
              <c:f>'summary-2'!$L$3:$L$7</c:f>
              <c:numCache>
                <c:formatCode>0.00%</c:formatCode>
                <c:ptCount val="5"/>
                <c:pt idx="0">
                  <c:v>7.1099999999999997E-2</c:v>
                </c:pt>
                <c:pt idx="1">
                  <c:v>1.0500000000000001E-2</c:v>
                </c:pt>
                <c:pt idx="2">
                  <c:v>4.1000000000000003E-3</c:v>
                </c:pt>
                <c:pt idx="3">
                  <c:v>1.5800000000000002E-2</c:v>
                </c:pt>
                <c:pt idx="4">
                  <c:v>1.49E-2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D2-4E6A-A477-588A0FD01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13823775"/>
        <c:axId val="38833567"/>
      </c:barChart>
      <c:catAx>
        <c:axId val="211382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833567"/>
        <c:crosses val="autoZero"/>
        <c:auto val="1"/>
        <c:lblAlgn val="ctr"/>
        <c:lblOffset val="100"/>
        <c:noMultiLvlLbl val="0"/>
      </c:catAx>
      <c:valAx>
        <c:axId val="3883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382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Deviazione standard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'summary-2'!$F$2</c:f>
              <c:strCache>
                <c:ptCount val="1"/>
                <c:pt idx="0">
                  <c:v>BST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'summary-2'!$E$3:$E$7</c15:sqref>
                  </c15:fullRef>
                </c:ext>
              </c:extLst>
              <c:f>('summary-2'!$E$4,'summary-2'!$E$6:$E$7)</c:f>
              <c:strCache>
                <c:ptCount val="3"/>
                <c:pt idx="0">
                  <c:v>median</c:v>
                </c:pt>
                <c:pt idx="1">
                  <c:v>mean</c:v>
                </c:pt>
                <c:pt idx="2">
                  <c:v>std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'summary-2'!$F$3:$F$7</c15:sqref>
                  </c15:fullRef>
                </c:ext>
              </c:extLst>
              <c:f>('summary-2'!$F$4,'summary-2'!$F$6:$F$7)</c:f>
              <c:numCache>
                <c:formatCode>0.00E+00</c:formatCode>
                <c:ptCount val="3"/>
                <c:pt idx="0">
                  <c:v>1.9199999999999999E-5</c:v>
                </c:pt>
                <c:pt idx="1">
                  <c:v>2.6900000000000001E-3</c:v>
                </c:pt>
                <c:pt idx="2">
                  <c:v>6.1999999999999998E-3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6-4AFD-AE37-982A2F63BD0E}"/>
            </c:ext>
          </c:extLst>
        </c:ser>
        <c:ser>
          <c:idx val="1"/>
          <c:order val="1"/>
          <c:tx>
            <c:strRef>
              <c:f>'summary-2'!$G$2</c:f>
              <c:strCache>
                <c:ptCount val="1"/>
                <c:pt idx="0">
                  <c:v>RBT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'summary-2'!$E$3:$E$7</c15:sqref>
                  </c15:fullRef>
                </c:ext>
              </c:extLst>
              <c:f>('summary-2'!$E$4,'summary-2'!$E$6:$E$7)</c:f>
              <c:strCache>
                <c:ptCount val="3"/>
                <c:pt idx="0">
                  <c:v>median</c:v>
                </c:pt>
                <c:pt idx="1">
                  <c:v>mean</c:v>
                </c:pt>
                <c:pt idx="2">
                  <c:v>std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'summary-2'!$G$3:$G$7</c15:sqref>
                  </c15:fullRef>
                </c:ext>
              </c:extLst>
              <c:f>('summary-2'!$G$4,'summary-2'!$G$6:$G$7)</c:f>
              <c:numCache>
                <c:formatCode>0.00E+00</c:formatCode>
                <c:ptCount val="3"/>
                <c:pt idx="0">
                  <c:v>4.88E-5</c:v>
                </c:pt>
                <c:pt idx="1">
                  <c:v>3.16E-3</c:v>
                </c:pt>
                <c:pt idx="2">
                  <c:v>8.1099999999999992E-3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6-4AFD-AE37-982A2F63BD0E}"/>
            </c:ext>
          </c:extLst>
        </c:ser>
        <c:ser>
          <c:idx val="2"/>
          <c:order val="2"/>
          <c:tx>
            <c:strRef>
              <c:f>'summary-2'!$H$2</c:f>
              <c:strCache>
                <c:ptCount val="1"/>
                <c:pt idx="0">
                  <c:v>AVL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'summary-2'!$E$3:$E$7</c15:sqref>
                  </c15:fullRef>
                </c:ext>
              </c:extLst>
              <c:f>('summary-2'!$E$4,'summary-2'!$E$6:$E$7)</c:f>
              <c:strCache>
                <c:ptCount val="3"/>
                <c:pt idx="0">
                  <c:v>median</c:v>
                </c:pt>
                <c:pt idx="1">
                  <c:v>mean</c:v>
                </c:pt>
                <c:pt idx="2">
                  <c:v>std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'summary-2'!$H$3:$H$7</c15:sqref>
                  </c15:fullRef>
                </c:ext>
              </c:extLst>
              <c:f>('summary-2'!$H$4,'summary-2'!$H$6:$H$7)</c:f>
              <c:numCache>
                <c:formatCode>0.00E+00</c:formatCode>
                <c:ptCount val="3"/>
                <c:pt idx="0">
                  <c:v>1.2899999999999999E-4</c:v>
                </c:pt>
                <c:pt idx="1">
                  <c:v>2.6800000000000001E-3</c:v>
                </c:pt>
                <c:pt idx="2">
                  <c:v>5.47E-3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6-4AFD-AE37-982A2F63B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5994975"/>
        <c:axId val="145542975"/>
      </c:barChart>
      <c:catAx>
        <c:axId val="9599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542975"/>
        <c:crosses val="autoZero"/>
        <c:auto val="1"/>
        <c:lblAlgn val="ctr"/>
        <c:lblOffset val="100"/>
        <c:noMultiLvlLbl val="0"/>
      </c:catAx>
      <c:valAx>
        <c:axId val="14554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99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304799</xdr:colOff>
      <xdr:row>29</xdr:row>
      <xdr:rowOff>76200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304801</xdr:colOff>
      <xdr:row>44</xdr:row>
      <xdr:rowOff>76200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304801</xdr:colOff>
      <xdr:row>44</xdr:row>
      <xdr:rowOff>76200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BD7474A9-07D0-4AB1-AD09-A733D0D62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4</xdr:col>
      <xdr:colOff>419099</xdr:colOff>
      <xdr:row>22</xdr:row>
      <xdr:rowOff>76200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EC9548BB-79D7-445A-B5C8-D67B2B834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8</xdr:row>
      <xdr:rowOff>0</xdr:rowOff>
    </xdr:from>
    <xdr:to>
      <xdr:col>12</xdr:col>
      <xdr:colOff>57150</xdr:colOff>
      <xdr:row>22</xdr:row>
      <xdr:rowOff>76200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8F073687-473F-4457-BAD4-E16328E79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7</xdr:col>
      <xdr:colOff>285750</xdr:colOff>
      <xdr:row>37</xdr:row>
      <xdr:rowOff>76200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71878FEB-CADA-4CB0-828D-D439362F1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1E177571-562B-4662-BEBC-464A7E40F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A2D4304B-B7B4-4860-A364-F1AC52F83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5130FA42-0887-4FF7-9622-9DF0A19EC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295275</xdr:colOff>
      <xdr:row>30</xdr:row>
      <xdr:rowOff>65689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5079956C-2E88-4073-9674-BB4044596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7</xdr:col>
      <xdr:colOff>295275</xdr:colOff>
      <xdr:row>45</xdr:row>
      <xdr:rowOff>67235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B53B63C6-8260-485F-8497-44432B4EC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302559</xdr:colOff>
      <xdr:row>45</xdr:row>
      <xdr:rowOff>65689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4774B2EC-A3B4-4883-B767-D396034D8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7</xdr:col>
      <xdr:colOff>372413</xdr:colOff>
      <xdr:row>60</xdr:row>
      <xdr:rowOff>76200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580B789A-93EB-4CBD-9BFE-E384E40A2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0D787BB-7933-41A5-810F-0B7CCB0E8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5AF073E-590C-435F-8C73-795550781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AABC589-3700-4AEF-AF07-9127AA058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295275</xdr:colOff>
      <xdr:row>30</xdr:row>
      <xdr:rowOff>65689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EEC92083-E349-4163-9EFB-6C4F6CB45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302559</xdr:colOff>
      <xdr:row>45</xdr:row>
      <xdr:rowOff>65689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8CD501AE-3689-454D-A4EC-00FA8214C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7</xdr:col>
      <xdr:colOff>372413</xdr:colOff>
      <xdr:row>60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B84C07A2-4D06-4C3D-BB88-9F93DDF73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7</xdr:col>
      <xdr:colOff>295275</xdr:colOff>
      <xdr:row>45</xdr:row>
      <xdr:rowOff>67235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F0E71217-9DFD-4D87-B6CC-D6661E503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AC0082D-B4C7-4150-9908-E502EF340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9E9A135-9F86-40A0-AA0B-D10AA355E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F3F287C-A1F9-415C-9B28-644C0C65D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295275</xdr:colOff>
      <xdr:row>30</xdr:row>
      <xdr:rowOff>65689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88658FE-8D89-4FCF-8C33-D1F5BB37C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7</xdr:col>
      <xdr:colOff>295275</xdr:colOff>
      <xdr:row>45</xdr:row>
      <xdr:rowOff>67235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95F7FC48-D73E-485F-92E8-1F9A801E0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302559</xdr:colOff>
      <xdr:row>45</xdr:row>
      <xdr:rowOff>65689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8E80EDDF-217B-4E97-8A02-0A5F6EDD7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7</xdr:col>
      <xdr:colOff>372413</xdr:colOff>
      <xdr:row>60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796F5B30-980D-4774-A6D3-BCB3D8711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118"/>
  <sheetViews>
    <sheetView zoomScaleNormal="100" workbookViewId="0">
      <selection activeCell="S33" sqref="S33"/>
    </sheetView>
  </sheetViews>
  <sheetFormatPr defaultRowHeight="15"/>
  <cols>
    <col min="1" max="1" width="9.140625" customWidth="1"/>
    <col min="8" max="8" width="6.5703125" customWidth="1"/>
    <col min="17" max="17" width="9.140625" customWidth="1"/>
  </cols>
  <sheetData>
    <row r="2" spans="2:20">
      <c r="B2" s="14"/>
      <c r="D2" s="14"/>
    </row>
    <row r="3" spans="2:20">
      <c r="B3" s="14"/>
      <c r="D3" s="14"/>
    </row>
    <row r="4" spans="2:20">
      <c r="B4" s="14"/>
      <c r="D4" s="14"/>
    </row>
    <row r="5" spans="2:20">
      <c r="B5" s="14"/>
      <c r="D5" s="14"/>
    </row>
    <row r="6" spans="2:20">
      <c r="B6" s="14"/>
      <c r="D6" s="14"/>
    </row>
    <row r="7" spans="2:20">
      <c r="B7" s="14"/>
      <c r="D7" s="14"/>
    </row>
    <row r="8" spans="2:20">
      <c r="B8" s="14"/>
      <c r="D8" s="14"/>
    </row>
    <row r="9" spans="2:20">
      <c r="B9" s="14"/>
      <c r="D9" s="14"/>
    </row>
    <row r="10" spans="2:20">
      <c r="B10" s="14"/>
      <c r="D10" s="14"/>
      <c r="S10" s="14"/>
      <c r="T10" s="14"/>
    </row>
    <row r="11" spans="2:20">
      <c r="B11" s="14"/>
      <c r="D11" s="14"/>
      <c r="S11" s="14"/>
      <c r="T11" s="14"/>
    </row>
    <row r="12" spans="2:20">
      <c r="D12" s="14"/>
      <c r="S12" s="14"/>
      <c r="T12" s="14"/>
    </row>
    <row r="13" spans="2:20">
      <c r="D13" s="14"/>
      <c r="S13" s="14"/>
      <c r="T13" s="14"/>
    </row>
    <row r="14" spans="2:20">
      <c r="B14" s="14"/>
      <c r="D14" s="14"/>
      <c r="H14" s="40"/>
      <c r="S14" s="14"/>
      <c r="T14" s="14"/>
    </row>
    <row r="15" spans="2:20">
      <c r="B15" s="14"/>
      <c r="D15" s="14"/>
      <c r="S15" s="14"/>
      <c r="T15" s="14"/>
    </row>
    <row r="16" spans="2:20">
      <c r="B16" s="14"/>
      <c r="D16" s="14"/>
      <c r="T16" s="14"/>
    </row>
    <row r="17" spans="4:20">
      <c r="D17" s="14"/>
      <c r="T17" s="14"/>
    </row>
    <row r="18" spans="4:20">
      <c r="D18" s="14"/>
      <c r="T18" s="14"/>
    </row>
    <row r="19" spans="4:20">
      <c r="T19" s="14"/>
    </row>
    <row r="20" spans="4:20">
      <c r="D20" s="14"/>
      <c r="T20" s="14"/>
    </row>
    <row r="21" spans="4:20">
      <c r="T21" s="14"/>
    </row>
    <row r="22" spans="4:20">
      <c r="T22" s="14"/>
    </row>
    <row r="23" spans="4:20">
      <c r="T23" s="14"/>
    </row>
    <row r="24" spans="4:20">
      <c r="T24" s="14"/>
    </row>
    <row r="25" spans="4:20">
      <c r="T25" s="14"/>
    </row>
    <row r="26" spans="4:20">
      <c r="T26" s="14"/>
    </row>
    <row r="27" spans="4:20">
      <c r="T27" s="14"/>
    </row>
    <row r="28" spans="4:20">
      <c r="T28" s="14"/>
    </row>
    <row r="29" spans="4:20">
      <c r="T29" s="14"/>
    </row>
    <row r="30" spans="4:20">
      <c r="T30" s="14"/>
    </row>
    <row r="32" spans="4:20">
      <c r="T32" s="14"/>
    </row>
    <row r="33" spans="11:20">
      <c r="T33" s="14"/>
    </row>
    <row r="35" spans="11:20">
      <c r="T35" s="14"/>
    </row>
    <row r="37" spans="11:20">
      <c r="T37" s="14"/>
    </row>
    <row r="48" spans="11:20">
      <c r="K48" s="87"/>
    </row>
    <row r="49" spans="11:11">
      <c r="K49" s="87"/>
    </row>
    <row r="50" spans="11:11">
      <c r="K50" s="87"/>
    </row>
    <row r="51" spans="11:11">
      <c r="K51" s="87"/>
    </row>
    <row r="52" spans="11:11">
      <c r="K52" s="87"/>
    </row>
    <row r="53" spans="11:11">
      <c r="K53" s="87"/>
    </row>
    <row r="54" spans="11:11">
      <c r="K54" s="87"/>
    </row>
    <row r="55" spans="11:11">
      <c r="K55" s="87"/>
    </row>
    <row r="56" spans="11:11">
      <c r="K56" s="87"/>
    </row>
    <row r="57" spans="11:11">
      <c r="K57" s="87"/>
    </row>
    <row r="58" spans="11:11">
      <c r="K58" s="87"/>
    </row>
    <row r="59" spans="11:11">
      <c r="K59" s="87"/>
    </row>
    <row r="60" spans="11:11">
      <c r="K60" s="87"/>
    </row>
    <row r="61" spans="11:11">
      <c r="K61" s="87"/>
    </row>
    <row r="62" spans="11:11">
      <c r="K62" s="87"/>
    </row>
    <row r="63" spans="11:11">
      <c r="K63" s="87"/>
    </row>
    <row r="64" spans="11:11">
      <c r="K64" s="87"/>
    </row>
    <row r="65" spans="11:11">
      <c r="K65" s="87"/>
    </row>
    <row r="66" spans="11:11">
      <c r="K66" s="87"/>
    </row>
    <row r="67" spans="11:11">
      <c r="K67" s="87"/>
    </row>
    <row r="68" spans="11:11">
      <c r="K68" s="87"/>
    </row>
    <row r="69" spans="11:11">
      <c r="K69" s="87"/>
    </row>
    <row r="70" spans="11:11">
      <c r="K70" s="87"/>
    </row>
    <row r="71" spans="11:11">
      <c r="K71" s="87"/>
    </row>
    <row r="72" spans="11:11">
      <c r="K72" s="87"/>
    </row>
    <row r="73" spans="11:11">
      <c r="K73" s="87"/>
    </row>
    <row r="74" spans="11:11">
      <c r="K74" s="87"/>
    </row>
    <row r="75" spans="11:11">
      <c r="K75" s="87"/>
    </row>
    <row r="76" spans="11:11">
      <c r="K76" s="87"/>
    </row>
    <row r="77" spans="11:11">
      <c r="K77" s="87"/>
    </row>
    <row r="78" spans="11:11">
      <c r="K78" s="87"/>
    </row>
    <row r="79" spans="11:11">
      <c r="K79" s="87"/>
    </row>
    <row r="80" spans="11:11">
      <c r="K80" s="87"/>
    </row>
    <row r="81" spans="11:11">
      <c r="K81" s="87"/>
    </row>
    <row r="82" spans="11:11">
      <c r="K82" s="87"/>
    </row>
    <row r="83" spans="11:11">
      <c r="K83" s="87"/>
    </row>
    <row r="84" spans="11:11">
      <c r="K84" s="87"/>
    </row>
    <row r="85" spans="11:11">
      <c r="K85" s="87"/>
    </row>
    <row r="86" spans="11:11">
      <c r="K86" s="87"/>
    </row>
    <row r="87" spans="11:11">
      <c r="K87" s="87"/>
    </row>
    <row r="88" spans="11:11">
      <c r="K88" s="87"/>
    </row>
    <row r="89" spans="11:11">
      <c r="K89" s="87"/>
    </row>
    <row r="90" spans="11:11">
      <c r="K90" s="87"/>
    </row>
    <row r="91" spans="11:11">
      <c r="K91" s="87"/>
    </row>
    <row r="92" spans="11:11">
      <c r="K92" s="87"/>
    </row>
    <row r="93" spans="11:11">
      <c r="K93" s="87"/>
    </row>
    <row r="94" spans="11:11">
      <c r="K94" s="87"/>
    </row>
    <row r="95" spans="11:11">
      <c r="K95" s="87"/>
    </row>
    <row r="96" spans="11:11">
      <c r="K96" s="87"/>
    </row>
    <row r="97" spans="11:11">
      <c r="K97" s="87"/>
    </row>
    <row r="98" spans="11:11">
      <c r="K98" s="87"/>
    </row>
    <row r="99" spans="11:11">
      <c r="K99" s="87"/>
    </row>
    <row r="100" spans="11:11">
      <c r="K100" s="87"/>
    </row>
    <row r="101" spans="11:11">
      <c r="K101" s="87"/>
    </row>
    <row r="102" spans="11:11">
      <c r="K102" s="87"/>
    </row>
    <row r="103" spans="11:11">
      <c r="K103" s="87"/>
    </row>
    <row r="104" spans="11:11">
      <c r="K104" s="87"/>
    </row>
    <row r="105" spans="11:11">
      <c r="K105" s="87"/>
    </row>
    <row r="106" spans="11:11">
      <c r="K106" s="87"/>
    </row>
    <row r="107" spans="11:11">
      <c r="K107" s="87"/>
    </row>
    <row r="108" spans="11:11">
      <c r="K108" s="87"/>
    </row>
    <row r="109" spans="11:11">
      <c r="K109" s="87"/>
    </row>
    <row r="110" spans="11:11">
      <c r="K110" s="87"/>
    </row>
    <row r="111" spans="11:11">
      <c r="K111" s="87"/>
    </row>
    <row r="112" spans="11:11">
      <c r="K112" s="87"/>
    </row>
    <row r="113" spans="11:11">
      <c r="K113" s="87"/>
    </row>
    <row r="114" spans="11:11">
      <c r="K114" s="87"/>
    </row>
    <row r="115" spans="11:11">
      <c r="K115" s="87"/>
    </row>
    <row r="116" spans="11:11">
      <c r="K116" s="87"/>
    </row>
    <row r="117" spans="11:11">
      <c r="K117" s="87"/>
    </row>
    <row r="118" spans="11:11">
      <c r="K118" s="87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4"/>
  <sheetViews>
    <sheetView workbookViewId="0">
      <selection activeCell="A13" sqref="A13"/>
    </sheetView>
  </sheetViews>
  <sheetFormatPr defaultColWidth="12.28515625" defaultRowHeight="15"/>
  <cols>
    <col min="1" max="1" width="7.7109375" style="18" bestFit="1" customWidth="1"/>
    <col min="2" max="2" width="12.28515625" style="3"/>
  </cols>
  <sheetData>
    <row r="1" spans="1:14" ht="26.25">
      <c r="A1" s="110" t="s">
        <v>21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</row>
    <row r="2" spans="1:14" s="10" customFormat="1" ht="15.75" thickBot="1">
      <c r="A2" s="1"/>
      <c r="B2" s="3"/>
    </row>
    <row r="3" spans="1:14" s="10" customFormat="1">
      <c r="A3" s="1"/>
      <c r="B3" s="105" t="str">
        <f>B11</f>
        <v>n° elem</v>
      </c>
      <c r="C3" s="111" t="s">
        <v>20</v>
      </c>
      <c r="D3" s="112"/>
      <c r="E3" s="113"/>
      <c r="F3" s="111" t="s">
        <v>22</v>
      </c>
      <c r="G3" s="112"/>
      <c r="H3" s="113"/>
      <c r="I3" s="111" t="s">
        <v>23</v>
      </c>
      <c r="J3" s="112"/>
      <c r="K3" s="113"/>
    </row>
    <row r="4" spans="1:14" ht="15.75" thickBot="1">
      <c r="A4" s="1"/>
      <c r="B4" s="114"/>
      <c r="C4" s="83" t="str">
        <f>C12</f>
        <v>exec time</v>
      </c>
      <c r="D4" s="84" t="str">
        <f>D12</f>
        <v>std</v>
      </c>
      <c r="E4" s="85" t="s">
        <v>17</v>
      </c>
      <c r="F4" s="83" t="str">
        <f>F12</f>
        <v>exec time</v>
      </c>
      <c r="G4" s="84" t="str">
        <f>G12</f>
        <v>std</v>
      </c>
      <c r="H4" s="85" t="s">
        <v>17</v>
      </c>
      <c r="I4" s="83" t="str">
        <f>I12</f>
        <v>exec time</v>
      </c>
      <c r="J4" s="84" t="str">
        <f>J12</f>
        <v>std</v>
      </c>
      <c r="K4" s="85" t="s">
        <v>17</v>
      </c>
    </row>
    <row r="5" spans="1:14">
      <c r="A5" s="71" t="s">
        <v>3</v>
      </c>
      <c r="B5" s="63">
        <f t="shared" ref="B5:K5" si="0">MAX(B13:B97)</f>
        <v>1000000</v>
      </c>
      <c r="C5" s="68">
        <f t="shared" si="0"/>
        <v>1.2135199999999999</v>
      </c>
      <c r="D5" s="64">
        <f t="shared" si="0"/>
        <v>3.01097E-2</v>
      </c>
      <c r="E5" s="77">
        <f t="shared" si="0"/>
        <v>7.3326914356478937E-2</v>
      </c>
      <c r="F5" s="68">
        <f t="shared" si="0"/>
        <v>1.04383</v>
      </c>
      <c r="G5" s="64">
        <f t="shared" si="0"/>
        <v>4.0957100000000003E-2</v>
      </c>
      <c r="H5" s="77">
        <f t="shared" si="0"/>
        <v>7.1155642302902583E-2</v>
      </c>
      <c r="I5" s="68">
        <f t="shared" si="0"/>
        <v>1.3951199999999999</v>
      </c>
      <c r="J5" s="64">
        <f t="shared" si="0"/>
        <v>2.0610799999999999E-2</v>
      </c>
      <c r="K5" s="80">
        <f t="shared" si="0"/>
        <v>7.106722037375228E-2</v>
      </c>
    </row>
    <row r="6" spans="1:14">
      <c r="A6" s="72" t="s">
        <v>18</v>
      </c>
      <c r="B6" s="65">
        <f t="shared" ref="B6:K6" si="1">MEDIAN(B13:B49)</f>
        <v>10000</v>
      </c>
      <c r="C6" s="69">
        <f t="shared" si="1"/>
        <v>2.3161000000000002E-3</v>
      </c>
      <c r="D6" s="62">
        <f t="shared" si="1"/>
        <v>1.9234800000000001E-5</v>
      </c>
      <c r="E6" s="78">
        <f t="shared" si="1"/>
        <v>1.3630041875737497E-2</v>
      </c>
      <c r="F6" s="69">
        <f t="shared" si="1"/>
        <v>2.25246E-3</v>
      </c>
      <c r="G6" s="62">
        <f t="shared" si="1"/>
        <v>4.8778800000000001E-5</v>
      </c>
      <c r="H6" s="78">
        <f t="shared" si="1"/>
        <v>1.6382018603243832E-2</v>
      </c>
      <c r="I6" s="69">
        <f t="shared" si="1"/>
        <v>3.9972999999999996E-3</v>
      </c>
      <c r="J6" s="62">
        <f t="shared" si="1"/>
        <v>1.2949000000000001E-4</v>
      </c>
      <c r="K6" s="81">
        <f t="shared" si="1"/>
        <v>1.0532156615363886E-2</v>
      </c>
    </row>
    <row r="7" spans="1:14">
      <c r="A7" s="72" t="s">
        <v>4</v>
      </c>
      <c r="B7" s="65">
        <f t="shared" ref="B7:K7" si="2">MIN(B13:B97)</f>
        <v>100</v>
      </c>
      <c r="C7" s="69">
        <f t="shared" si="2"/>
        <v>1.01571E-5</v>
      </c>
      <c r="D7" s="62">
        <f t="shared" si="2"/>
        <v>7.0918199999999995E-7</v>
      </c>
      <c r="E7" s="78">
        <f t="shared" si="2"/>
        <v>3.9156173775463116E-3</v>
      </c>
      <c r="F7" s="69">
        <f t="shared" si="2"/>
        <v>1.11833E-5</v>
      </c>
      <c r="G7" s="62">
        <f t="shared" si="2"/>
        <v>4.5860100000000002E-7</v>
      </c>
      <c r="H7" s="78">
        <f t="shared" si="2"/>
        <v>3.0227464715206396E-3</v>
      </c>
      <c r="I7" s="69">
        <f t="shared" si="2"/>
        <v>1.81419E-5</v>
      </c>
      <c r="J7" s="62">
        <f t="shared" si="2"/>
        <v>7.7419500000000001E-7</v>
      </c>
      <c r="K7" s="81">
        <f t="shared" si="2"/>
        <v>4.0530764421184261E-3</v>
      </c>
    </row>
    <row r="8" spans="1:14">
      <c r="A8" s="72" t="s">
        <v>19</v>
      </c>
      <c r="B8" s="65">
        <f>SUM(B13:B97)/MAX(A13:A1048576)</f>
        <v>162148.64864864864</v>
      </c>
      <c r="C8" s="69">
        <f t="shared" ref="C8:K8" si="3">AVERAGE(C13:C49)</f>
        <v>0.16246299208108106</v>
      </c>
      <c r="D8" s="62">
        <f t="shared" si="3"/>
        <v>2.689431534918919E-3</v>
      </c>
      <c r="E8" s="90">
        <f t="shared" si="3"/>
        <v>2.1981361255913066E-2</v>
      </c>
      <c r="F8" s="69">
        <f t="shared" si="3"/>
        <v>0.1401587615054054</v>
      </c>
      <c r="G8" s="62">
        <f t="shared" si="3"/>
        <v>3.1561426054324323E-3</v>
      </c>
      <c r="H8" s="90">
        <f t="shared" si="3"/>
        <v>2.1144465040295574E-2</v>
      </c>
      <c r="I8" s="69">
        <f t="shared" si="3"/>
        <v>0.19132243655675676</v>
      </c>
      <c r="J8" s="62">
        <f t="shared" si="3"/>
        <v>2.6817337029999997E-3</v>
      </c>
      <c r="K8" s="91">
        <f t="shared" si="3"/>
        <v>1.5767114012102981E-2</v>
      </c>
    </row>
    <row r="9" spans="1:14" ht="15.75" thickBot="1">
      <c r="A9" s="73" t="s">
        <v>13</v>
      </c>
      <c r="B9" s="66">
        <f t="shared" ref="B9:K9" si="4">_xlfn.STDEV.S(B13:B97)</f>
        <v>284115.44173844939</v>
      </c>
      <c r="C9" s="70">
        <f t="shared" si="4"/>
        <v>0.32905963060761728</v>
      </c>
      <c r="D9" s="67">
        <f t="shared" si="4"/>
        <v>6.1980068349355251E-3</v>
      </c>
      <c r="E9" s="79">
        <f t="shared" si="4"/>
        <v>2.0447653815327423E-2</v>
      </c>
      <c r="F9" s="70">
        <f t="shared" si="4"/>
        <v>0.28233059811579908</v>
      </c>
      <c r="G9" s="67">
        <f t="shared" si="4"/>
        <v>8.1112357449986804E-3</v>
      </c>
      <c r="H9" s="79">
        <f t="shared" si="4"/>
        <v>1.6411364378482125E-2</v>
      </c>
      <c r="I9" s="70">
        <f t="shared" si="4"/>
        <v>0.37918528183421502</v>
      </c>
      <c r="J9" s="67">
        <f t="shared" si="4"/>
        <v>5.4678922524004567E-3</v>
      </c>
      <c r="K9" s="82">
        <f t="shared" si="4"/>
        <v>1.4941975286027257E-2</v>
      </c>
    </row>
    <row r="10" spans="1:14" ht="15.75" thickBot="1">
      <c r="A10"/>
    </row>
    <row r="11" spans="1:14" s="61" customFormat="1" ht="19.5" customHeight="1">
      <c r="A11" s="103" t="s">
        <v>2</v>
      </c>
      <c r="B11" s="105" t="s">
        <v>0</v>
      </c>
      <c r="C11" s="107" t="s">
        <v>20</v>
      </c>
      <c r="D11" s="108"/>
      <c r="E11" s="109"/>
      <c r="F11" s="107" t="s">
        <v>22</v>
      </c>
      <c r="G11" s="108"/>
      <c r="H11" s="109"/>
      <c r="I11" s="107" t="s">
        <v>23</v>
      </c>
      <c r="J11" s="108"/>
      <c r="K11" s="109"/>
    </row>
    <row r="12" spans="1:14" s="2" customFormat="1" ht="17.25" customHeight="1" thickBot="1">
      <c r="A12" s="104"/>
      <c r="B12" s="106"/>
      <c r="C12" s="74" t="s">
        <v>11</v>
      </c>
      <c r="D12" s="75" t="s">
        <v>13</v>
      </c>
      <c r="E12" s="76" t="s">
        <v>17</v>
      </c>
      <c r="F12" s="100" t="s">
        <v>11</v>
      </c>
      <c r="G12" s="101" t="s">
        <v>13</v>
      </c>
      <c r="H12" s="102" t="s">
        <v>17</v>
      </c>
      <c r="I12" s="100" t="s">
        <v>11</v>
      </c>
      <c r="J12" s="101" t="s">
        <v>13</v>
      </c>
      <c r="K12" s="102" t="s">
        <v>17</v>
      </c>
    </row>
    <row r="13" spans="1:14">
      <c r="A13" s="47">
        <v>1</v>
      </c>
      <c r="B13" s="59">
        <f>BST!C13</f>
        <v>100</v>
      </c>
      <c r="C13" s="52">
        <f>BST!D13</f>
        <v>1.01571E-5</v>
      </c>
      <c r="D13" s="23">
        <f>BST!E13</f>
        <v>7.0918199999999995E-7</v>
      </c>
      <c r="E13" s="99">
        <f>D13/C13</f>
        <v>6.982130726289984E-2</v>
      </c>
      <c r="F13" s="52">
        <f>RBT!D13</f>
        <v>1.11833E-5</v>
      </c>
      <c r="G13" s="23">
        <f>RBT!E13</f>
        <v>4.5860100000000002E-7</v>
      </c>
      <c r="H13" s="99">
        <f>G13/F13</f>
        <v>4.1007663212110919E-2</v>
      </c>
      <c r="I13" s="52">
        <f>AVL!D13</f>
        <v>1.81419E-5</v>
      </c>
      <c r="J13" s="23">
        <f>AVL!E13</f>
        <v>8.3171600000000003E-7</v>
      </c>
      <c r="K13" s="41">
        <f>J13/I13</f>
        <v>4.5845032769445321E-2</v>
      </c>
      <c r="L13" s="14"/>
      <c r="M13" s="33"/>
      <c r="N13" s="33"/>
    </row>
    <row r="14" spans="1:14">
      <c r="A14" s="24">
        <v>2</v>
      </c>
      <c r="B14" s="59">
        <f>BST!C14</f>
        <v>200</v>
      </c>
      <c r="C14" s="48">
        <f>BST!D14</f>
        <v>2.3008999999999999E-5</v>
      </c>
      <c r="D14" s="25">
        <f>BST!E14</f>
        <v>1.10641E-6</v>
      </c>
      <c r="E14" s="57">
        <f t="shared" ref="E14:E49" si="5">D14/C14</f>
        <v>4.8085966360989177E-2</v>
      </c>
      <c r="F14" s="48">
        <f>RBT!D14</f>
        <v>2.6129400000000001E-5</v>
      </c>
      <c r="G14" s="25">
        <f>RBT!E14</f>
        <v>8.2621299999999996E-7</v>
      </c>
      <c r="H14" s="57">
        <f t="shared" ref="H14:H49" si="6">G14/F14</f>
        <v>3.1620052507902972E-2</v>
      </c>
      <c r="I14" s="48">
        <f>AVL!D14</f>
        <v>4.20226E-5</v>
      </c>
      <c r="J14" s="25">
        <f>AVL!E14</f>
        <v>1.07311E-6</v>
      </c>
      <c r="K14" s="42">
        <f t="shared" ref="K14:K49" si="7">J14/I14</f>
        <v>2.5536497027789807E-2</v>
      </c>
      <c r="L14" s="14"/>
      <c r="M14" s="33"/>
      <c r="N14" s="33"/>
    </row>
    <row r="15" spans="1:14">
      <c r="A15" s="24">
        <v>3</v>
      </c>
      <c r="B15" s="59">
        <f>BST!C15</f>
        <v>300</v>
      </c>
      <c r="C15" s="48">
        <f>BST!D15</f>
        <v>3.52301E-5</v>
      </c>
      <c r="D15" s="25">
        <f>BST!E15</f>
        <v>1.1440599999999999E-6</v>
      </c>
      <c r="E15" s="57">
        <f t="shared" si="5"/>
        <v>3.2473935640262158E-2</v>
      </c>
      <c r="F15" s="48">
        <f>RBT!D15</f>
        <v>4.1563400000000003E-5</v>
      </c>
      <c r="G15" s="25">
        <f>RBT!E15</f>
        <v>8.8068600000000003E-7</v>
      </c>
      <c r="H15" s="57">
        <f t="shared" si="6"/>
        <v>2.1188978764971104E-2</v>
      </c>
      <c r="I15" s="48">
        <f>AVL!D15</f>
        <v>6.6740400000000002E-5</v>
      </c>
      <c r="J15" s="25">
        <f>AVL!E15</f>
        <v>1.0259199999999999E-6</v>
      </c>
      <c r="K15" s="42">
        <f t="shared" si="7"/>
        <v>1.5371798790537664E-2</v>
      </c>
      <c r="L15" s="14"/>
      <c r="M15" s="33"/>
      <c r="N15" s="33"/>
    </row>
    <row r="16" spans="1:14">
      <c r="A16" s="24">
        <v>4</v>
      </c>
      <c r="B16" s="59">
        <f>BST!C16</f>
        <v>400</v>
      </c>
      <c r="C16" s="48">
        <f>BST!D16</f>
        <v>4.8028800000000003E-5</v>
      </c>
      <c r="D16" s="25">
        <f>BST!E16</f>
        <v>1.25133E-6</v>
      </c>
      <c r="E16" s="57">
        <f t="shared" si="5"/>
        <v>2.6053742754347388E-2</v>
      </c>
      <c r="F16" s="48">
        <f>RBT!D16</f>
        <v>5.5822000000000002E-5</v>
      </c>
      <c r="G16" s="25">
        <f>RBT!E16</f>
        <v>2.75152E-6</v>
      </c>
      <c r="H16" s="57">
        <f t="shared" si="6"/>
        <v>4.9290960553186915E-2</v>
      </c>
      <c r="I16" s="48">
        <f>AVL!D16</f>
        <v>9.1998700000000004E-5</v>
      </c>
      <c r="J16" s="25">
        <f>AVL!E16</f>
        <v>7.7419500000000001E-7</v>
      </c>
      <c r="K16" s="42">
        <f t="shared" si="7"/>
        <v>8.415281955071104E-3</v>
      </c>
      <c r="L16" s="14"/>
      <c r="M16" s="33"/>
      <c r="N16" s="33"/>
    </row>
    <row r="17" spans="1:14">
      <c r="A17" s="24">
        <v>5</v>
      </c>
      <c r="B17" s="59">
        <f>BST!C17</f>
        <v>500</v>
      </c>
      <c r="C17" s="48">
        <f>BST!D17</f>
        <v>6.1307000000000001E-5</v>
      </c>
      <c r="D17" s="25">
        <f>BST!E17</f>
        <v>1.0452899999999999E-6</v>
      </c>
      <c r="E17" s="57">
        <f t="shared" si="5"/>
        <v>1.7050092159133539E-2</v>
      </c>
      <c r="F17" s="48">
        <f>RBT!D17</f>
        <v>6.7083199999999995E-5</v>
      </c>
      <c r="G17" s="25">
        <f>RBT!E17</f>
        <v>9.4254100000000005E-7</v>
      </c>
      <c r="H17" s="57">
        <f t="shared" si="6"/>
        <v>1.4050328547236866E-2</v>
      </c>
      <c r="I17" s="48">
        <f>AVL!D17</f>
        <v>1.18868E-4</v>
      </c>
      <c r="J17" s="25">
        <f>AVL!E17</f>
        <v>1.7461000000000001E-6</v>
      </c>
      <c r="K17" s="42">
        <f t="shared" si="7"/>
        <v>1.4689403371807384E-2</v>
      </c>
      <c r="L17" s="14"/>
      <c r="M17" s="33"/>
      <c r="N17" s="33"/>
    </row>
    <row r="18" spans="1:14">
      <c r="A18" s="24">
        <v>6</v>
      </c>
      <c r="B18" s="59">
        <f>BST!C18</f>
        <v>600</v>
      </c>
      <c r="C18" s="48">
        <f>BST!D18</f>
        <v>7.5292599999999998E-5</v>
      </c>
      <c r="D18" s="25">
        <f>BST!E18</f>
        <v>1.0731500000000001E-6</v>
      </c>
      <c r="E18" s="57">
        <f t="shared" si="5"/>
        <v>1.4253060725755254E-2</v>
      </c>
      <c r="F18" s="48">
        <f>RBT!D18</f>
        <v>8.3796399999999996E-5</v>
      </c>
      <c r="G18" s="25">
        <f>RBT!E18</f>
        <v>2.2862600000000002E-6</v>
      </c>
      <c r="H18" s="57">
        <f t="shared" si="6"/>
        <v>2.7283510986152153E-2</v>
      </c>
      <c r="I18" s="48">
        <f>AVL!D18</f>
        <v>1.45048E-4</v>
      </c>
      <c r="J18" s="25">
        <f>AVL!E18</f>
        <v>1.1282099999999999E-6</v>
      </c>
      <c r="K18" s="42">
        <f t="shared" si="7"/>
        <v>7.7781837736473442E-3</v>
      </c>
      <c r="L18" s="14"/>
      <c r="M18" s="33"/>
      <c r="N18" s="33"/>
    </row>
    <row r="19" spans="1:14">
      <c r="A19" s="24">
        <v>7</v>
      </c>
      <c r="B19" s="59">
        <f>BST!C19</f>
        <v>700</v>
      </c>
      <c r="C19" s="48">
        <f>BST!D19</f>
        <v>8.9643399999999996E-5</v>
      </c>
      <c r="D19" s="25">
        <f>BST!E19</f>
        <v>1.21553E-6</v>
      </c>
      <c r="E19" s="57">
        <f t="shared" si="5"/>
        <v>1.3559615097151603E-2</v>
      </c>
      <c r="F19" s="48">
        <f>RBT!D19</f>
        <v>1.08806E-4</v>
      </c>
      <c r="G19" s="25">
        <f>RBT!E19</f>
        <v>2.5842799999999998E-6</v>
      </c>
      <c r="H19" s="57">
        <f t="shared" si="6"/>
        <v>2.3751263717074426E-2</v>
      </c>
      <c r="I19" s="48">
        <f>AVL!D19</f>
        <v>1.7219699999999999E-4</v>
      </c>
      <c r="J19" s="25">
        <f>AVL!E19</f>
        <v>1.3278E-6</v>
      </c>
      <c r="K19" s="42">
        <f t="shared" si="7"/>
        <v>7.7109357305876411E-3</v>
      </c>
      <c r="L19" s="14"/>
      <c r="M19" s="33"/>
      <c r="N19" s="33"/>
    </row>
    <row r="20" spans="1:14">
      <c r="A20" s="24">
        <v>8</v>
      </c>
      <c r="B20" s="59">
        <f>BST!C20</f>
        <v>800</v>
      </c>
      <c r="C20" s="48">
        <f>BST!D20</f>
        <v>1.05103E-4</v>
      </c>
      <c r="D20" s="25">
        <f>BST!E20</f>
        <v>1.5833500000000001E-6</v>
      </c>
      <c r="E20" s="57">
        <f t="shared" si="5"/>
        <v>1.5064746011055822E-2</v>
      </c>
      <c r="F20" s="48">
        <f>RBT!D20</f>
        <v>1.2484599999999999E-4</v>
      </c>
      <c r="G20" s="25">
        <f>RBT!E20</f>
        <v>1.9303E-6</v>
      </c>
      <c r="H20" s="57">
        <f t="shared" si="6"/>
        <v>1.5461448504557615E-2</v>
      </c>
      <c r="I20" s="48">
        <f>AVL!D20</f>
        <v>2.0049600000000001E-4</v>
      </c>
      <c r="J20" s="25">
        <f>AVL!E20</f>
        <v>2.1192500000000001E-6</v>
      </c>
      <c r="K20" s="42">
        <f t="shared" si="7"/>
        <v>1.0570036309951321E-2</v>
      </c>
      <c r="L20" s="14"/>
      <c r="M20" s="33"/>
      <c r="N20" s="33"/>
    </row>
    <row r="21" spans="1:14">
      <c r="A21" s="24">
        <v>9</v>
      </c>
      <c r="B21" s="59">
        <f>BST!C21</f>
        <v>900</v>
      </c>
      <c r="C21" s="48">
        <f>BST!D21</f>
        <v>1.1959999999999999E-4</v>
      </c>
      <c r="D21" s="25">
        <f>BST!E21</f>
        <v>1.8937599999999999E-6</v>
      </c>
      <c r="E21" s="57">
        <f t="shared" si="5"/>
        <v>1.5834113712374583E-2</v>
      </c>
      <c r="F21" s="48">
        <f>RBT!D21</f>
        <v>1.3043199999999999E-4</v>
      </c>
      <c r="G21" s="25">
        <f>RBT!E21</f>
        <v>3.0421200000000002E-6</v>
      </c>
      <c r="H21" s="57">
        <f t="shared" si="6"/>
        <v>2.3323417566241417E-2</v>
      </c>
      <c r="I21" s="48">
        <f>AVL!D21</f>
        <v>2.3150800000000001E-4</v>
      </c>
      <c r="J21" s="25">
        <f>AVL!E21</f>
        <v>1.55619E-6</v>
      </c>
      <c r="K21" s="42">
        <f t="shared" si="7"/>
        <v>6.7219707310330525E-3</v>
      </c>
      <c r="L21" s="14"/>
      <c r="M21" s="33"/>
      <c r="N21" s="33"/>
    </row>
    <row r="22" spans="1:14">
      <c r="A22" s="24">
        <v>10</v>
      </c>
      <c r="B22" s="59">
        <f>BST!C22</f>
        <v>1000</v>
      </c>
      <c r="C22" s="48">
        <f>BST!D22</f>
        <v>1.3652099999999999E-4</v>
      </c>
      <c r="D22" s="25">
        <f>BST!E22</f>
        <v>2.2786500000000002E-6</v>
      </c>
      <c r="E22" s="57">
        <f t="shared" si="5"/>
        <v>1.669083877205705E-2</v>
      </c>
      <c r="F22" s="48">
        <f>RBT!D22</f>
        <v>1.4630700000000001E-4</v>
      </c>
      <c r="G22" s="25">
        <f>RBT!E22</f>
        <v>1.9145099999999999E-6</v>
      </c>
      <c r="H22" s="57">
        <f t="shared" si="6"/>
        <v>1.3085566650946297E-2</v>
      </c>
      <c r="I22" s="48">
        <f>AVL!D22</f>
        <v>2.5853900000000001E-4</v>
      </c>
      <c r="J22" s="25">
        <f>AVL!E22</f>
        <v>2.6607000000000002E-6</v>
      </c>
      <c r="K22" s="42">
        <f t="shared" si="7"/>
        <v>1.0291290675681426E-2</v>
      </c>
      <c r="L22" s="14"/>
      <c r="M22" s="33"/>
      <c r="N22" s="33"/>
    </row>
    <row r="23" spans="1:14">
      <c r="A23" s="24">
        <v>11</v>
      </c>
      <c r="B23" s="59">
        <f>BST!C23</f>
        <v>2000</v>
      </c>
      <c r="C23" s="48">
        <f>BST!D23</f>
        <v>3.0429900000000001E-4</v>
      </c>
      <c r="D23" s="25">
        <f>BST!E23</f>
        <v>3.5333999999999999E-6</v>
      </c>
      <c r="E23" s="57">
        <f t="shared" si="5"/>
        <v>1.1611605690455768E-2</v>
      </c>
      <c r="F23" s="48">
        <f>RBT!D23</f>
        <v>3.2480900000000001E-4</v>
      </c>
      <c r="G23" s="25">
        <f>RBT!E23</f>
        <v>3.7809500000000002E-6</v>
      </c>
      <c r="H23" s="57">
        <f t="shared" si="6"/>
        <v>1.1640533359605184E-2</v>
      </c>
      <c r="I23" s="48">
        <f>AVL!D23</f>
        <v>5.7037799999999997E-4</v>
      </c>
      <c r="J23" s="25">
        <f>AVL!E23</f>
        <v>3.9099800000000001E-6</v>
      </c>
      <c r="K23" s="42">
        <f t="shared" si="7"/>
        <v>6.8550680425963142E-3</v>
      </c>
      <c r="L23" s="14"/>
      <c r="M23" s="33"/>
      <c r="N23" s="33"/>
    </row>
    <row r="24" spans="1:14">
      <c r="A24" s="24">
        <v>12</v>
      </c>
      <c r="B24" s="59">
        <f>BST!C24</f>
        <v>3000</v>
      </c>
      <c r="C24" s="48">
        <f>BST!D24</f>
        <v>4.9624200000000004E-4</v>
      </c>
      <c r="D24" s="25">
        <f>BST!E24</f>
        <v>5.0077399999999998E-6</v>
      </c>
      <c r="E24" s="57">
        <f t="shared" si="5"/>
        <v>1.0091326409292238E-2</v>
      </c>
      <c r="F24" s="48">
        <f>RBT!D24</f>
        <v>5.1464900000000005E-4</v>
      </c>
      <c r="G24" s="25">
        <f>RBT!E24</f>
        <v>6.69772E-6</v>
      </c>
      <c r="H24" s="57">
        <f t="shared" si="6"/>
        <v>1.3014151392502461E-2</v>
      </c>
      <c r="I24" s="48">
        <f>AVL!D24</f>
        <v>9.0449499999999995E-4</v>
      </c>
      <c r="J24" s="25">
        <f>AVL!E24</f>
        <v>1.5470900000000001E-5</v>
      </c>
      <c r="K24" s="42">
        <f t="shared" si="7"/>
        <v>1.7104461605647353E-2</v>
      </c>
      <c r="L24" s="14"/>
      <c r="M24" s="33"/>
      <c r="N24" s="33"/>
    </row>
    <row r="25" spans="1:14">
      <c r="A25" s="24">
        <v>13</v>
      </c>
      <c r="B25" s="59">
        <f>BST!C25</f>
        <v>4000</v>
      </c>
      <c r="C25" s="48">
        <f>BST!D25</f>
        <v>6.91042E-4</v>
      </c>
      <c r="D25" s="25">
        <f>BST!E25</f>
        <v>5.1869899999999998E-6</v>
      </c>
      <c r="E25" s="57">
        <f t="shared" si="5"/>
        <v>7.5060416009446601E-3</v>
      </c>
      <c r="F25" s="48">
        <f>RBT!D25</f>
        <v>7.0707300000000001E-4</v>
      </c>
      <c r="G25" s="25">
        <f>RBT!E25</f>
        <v>6.3898399999999996E-6</v>
      </c>
      <c r="H25" s="57">
        <f t="shared" si="6"/>
        <v>9.037030122773744E-3</v>
      </c>
      <c r="I25" s="48">
        <f>AVL!D25</f>
        <v>1.24577E-3</v>
      </c>
      <c r="J25" s="25">
        <f>AVL!E25</f>
        <v>1.9117300000000001E-5</v>
      </c>
      <c r="K25" s="42">
        <f t="shared" si="7"/>
        <v>1.5345770085970926E-2</v>
      </c>
      <c r="L25" s="14"/>
      <c r="M25" s="33"/>
      <c r="N25" s="33"/>
    </row>
    <row r="26" spans="1:14">
      <c r="A26" s="24">
        <v>14</v>
      </c>
      <c r="B26" s="59">
        <f>BST!C26</f>
        <v>5000</v>
      </c>
      <c r="C26" s="48">
        <f>BST!D26</f>
        <v>9.2034199999999999E-4</v>
      </c>
      <c r="D26" s="25">
        <f>BST!E26</f>
        <v>1.2544299999999999E-5</v>
      </c>
      <c r="E26" s="57">
        <f t="shared" si="5"/>
        <v>1.3630041875737497E-2</v>
      </c>
      <c r="F26" s="48">
        <f>RBT!D26</f>
        <v>9.2340599999999999E-4</v>
      </c>
      <c r="G26" s="25">
        <f>RBT!E26</f>
        <v>7.6768299999999995E-6</v>
      </c>
      <c r="H26" s="57">
        <f t="shared" si="6"/>
        <v>8.3136020342081379E-3</v>
      </c>
      <c r="I26" s="48">
        <f>AVL!D26</f>
        <v>1.62181E-3</v>
      </c>
      <c r="J26" s="25">
        <f>AVL!E26</f>
        <v>7.6964400000000008E-6</v>
      </c>
      <c r="K26" s="42">
        <f t="shared" si="7"/>
        <v>4.7455867210092432E-3</v>
      </c>
      <c r="L26" s="14"/>
      <c r="M26" s="118"/>
      <c r="N26" s="33"/>
    </row>
    <row r="27" spans="1:14">
      <c r="A27" s="24">
        <v>15</v>
      </c>
      <c r="B27" s="59">
        <f>BST!C27</f>
        <v>6000</v>
      </c>
      <c r="C27" s="48">
        <f>BST!D27</f>
        <v>1.1609599999999999E-3</v>
      </c>
      <c r="D27" s="25">
        <f>BST!E27</f>
        <v>8.4441400000000004E-6</v>
      </c>
      <c r="E27" s="57">
        <f t="shared" si="5"/>
        <v>7.2734116593164283E-3</v>
      </c>
      <c r="F27" s="48">
        <f>RBT!D27</f>
        <v>1.1643999999999999E-3</v>
      </c>
      <c r="G27" s="25">
        <f>RBT!E27</f>
        <v>5.2518299999999998E-6</v>
      </c>
      <c r="H27" s="57">
        <f t="shared" si="6"/>
        <v>4.5103315012023359E-3</v>
      </c>
      <c r="I27" s="48">
        <f>AVL!D27</f>
        <v>2.0302900000000001E-3</v>
      </c>
      <c r="J27" s="25">
        <f>AVL!E27</f>
        <v>1.28149E-5</v>
      </c>
      <c r="K27" s="42">
        <f t="shared" si="7"/>
        <v>6.3118569268429629E-3</v>
      </c>
      <c r="L27" s="14"/>
      <c r="M27" s="33"/>
      <c r="N27" s="33"/>
    </row>
    <row r="28" spans="1:14">
      <c r="A28" s="24">
        <v>16</v>
      </c>
      <c r="B28" s="59">
        <f>BST!C28</f>
        <v>7000</v>
      </c>
      <c r="C28" s="48">
        <f>BST!D28</f>
        <v>1.43983E-3</v>
      </c>
      <c r="D28" s="25">
        <f>BST!E28</f>
        <v>8.2011100000000008E-6</v>
      </c>
      <c r="E28" s="57">
        <f t="shared" si="5"/>
        <v>5.6958877089656424E-3</v>
      </c>
      <c r="F28" s="48">
        <f>RBT!D28</f>
        <v>1.43403E-3</v>
      </c>
      <c r="G28" s="25">
        <f>RBT!E28</f>
        <v>2.6480599999999999E-5</v>
      </c>
      <c r="H28" s="57">
        <f t="shared" si="6"/>
        <v>1.8465861941521444E-2</v>
      </c>
      <c r="I28" s="48">
        <f>AVL!D28</f>
        <v>2.4539900000000001E-3</v>
      </c>
      <c r="J28" s="25">
        <f>AVL!E28</f>
        <v>1.48617E-5</v>
      </c>
      <c r="K28" s="42">
        <f t="shared" si="7"/>
        <v>6.0561371480731376E-3</v>
      </c>
      <c r="L28" s="14"/>
      <c r="M28" s="33"/>
      <c r="N28" s="33"/>
    </row>
    <row r="29" spans="1:14">
      <c r="A29" s="24">
        <v>17</v>
      </c>
      <c r="B29" s="59">
        <f>BST!C29</f>
        <v>8000</v>
      </c>
      <c r="C29" s="48">
        <f>BST!D29</f>
        <v>1.7168400000000001E-3</v>
      </c>
      <c r="D29" s="25">
        <f>BST!E29</f>
        <v>1.1796200000000001E-5</v>
      </c>
      <c r="E29" s="57">
        <f t="shared" si="5"/>
        <v>6.8708790568719272E-3</v>
      </c>
      <c r="F29" s="48">
        <f>RBT!D29</f>
        <v>1.7050500000000001E-3</v>
      </c>
      <c r="G29" s="25">
        <f>RBT!E29</f>
        <v>3.3795499999999999E-5</v>
      </c>
      <c r="H29" s="57">
        <f t="shared" si="6"/>
        <v>1.9820826368728187E-2</v>
      </c>
      <c r="I29" s="48">
        <f>AVL!D29</f>
        <v>2.9141200000000001E-3</v>
      </c>
      <c r="J29" s="25">
        <f>AVL!E29</f>
        <v>1.48547E-5</v>
      </c>
      <c r="K29" s="42">
        <f t="shared" si="7"/>
        <v>5.0974908377143012E-3</v>
      </c>
      <c r="L29" s="14"/>
      <c r="M29" s="33"/>
      <c r="N29" s="33"/>
    </row>
    <row r="30" spans="1:14">
      <c r="A30" s="24">
        <v>18</v>
      </c>
      <c r="B30" s="59">
        <f>BST!C30</f>
        <v>9000</v>
      </c>
      <c r="C30" s="48">
        <f>BST!D30</f>
        <v>2.0082699999999999E-3</v>
      </c>
      <c r="D30" s="25">
        <f>BST!E30</f>
        <v>1.20864E-5</v>
      </c>
      <c r="E30" s="57">
        <f t="shared" si="5"/>
        <v>6.0183142704915175E-3</v>
      </c>
      <c r="F30" s="48">
        <f>RBT!D30</f>
        <v>1.9868099999999999E-3</v>
      </c>
      <c r="G30" s="25">
        <f>RBT!E30</f>
        <v>6.1456899999999998E-5</v>
      </c>
      <c r="H30" s="57">
        <f t="shared" si="6"/>
        <v>3.0932449504482061E-2</v>
      </c>
      <c r="I30" s="48">
        <f>AVL!D30</f>
        <v>3.3507400000000001E-3</v>
      </c>
      <c r="J30" s="25">
        <f>AVL!E30</f>
        <v>2.3972899999999999E-5</v>
      </c>
      <c r="K30" s="42">
        <f t="shared" si="7"/>
        <v>7.1545091532019787E-3</v>
      </c>
      <c r="L30" s="14"/>
      <c r="M30" s="33"/>
      <c r="N30" s="33"/>
    </row>
    <row r="31" spans="1:14">
      <c r="A31" s="24">
        <v>19</v>
      </c>
      <c r="B31" s="59">
        <f>BST!C31</f>
        <v>10000</v>
      </c>
      <c r="C31" s="48">
        <f>BST!D31</f>
        <v>2.3161000000000002E-3</v>
      </c>
      <c r="D31" s="25">
        <f>BST!E31</f>
        <v>1.9234800000000001E-5</v>
      </c>
      <c r="E31" s="57">
        <f t="shared" si="5"/>
        <v>8.3048227624023148E-3</v>
      </c>
      <c r="F31" s="48">
        <f>RBT!D31</f>
        <v>2.25246E-3</v>
      </c>
      <c r="G31" s="25">
        <f>RBT!E31</f>
        <v>1.26687E-5</v>
      </c>
      <c r="H31" s="57">
        <f t="shared" si="6"/>
        <v>5.6243840068192106E-3</v>
      </c>
      <c r="I31" s="48">
        <f>AVL!D31</f>
        <v>3.9972999999999996E-3</v>
      </c>
      <c r="J31" s="25">
        <f>AVL!E31</f>
        <v>2.8407699999999998E-4</v>
      </c>
      <c r="K31" s="42">
        <f t="shared" si="7"/>
        <v>7.106722037375228E-2</v>
      </c>
      <c r="L31" s="14"/>
      <c r="M31" s="33"/>
      <c r="N31" s="33"/>
    </row>
    <row r="32" spans="1:14">
      <c r="A32" s="24">
        <v>20</v>
      </c>
      <c r="B32" s="59">
        <f>BST!C32</f>
        <v>20000</v>
      </c>
      <c r="C32" s="48">
        <f>BST!D32</f>
        <v>5.6880699999999999E-3</v>
      </c>
      <c r="D32" s="25">
        <f>BST!E32</f>
        <v>2.96204E-4</v>
      </c>
      <c r="E32" s="57">
        <f t="shared" si="5"/>
        <v>5.207460527032895E-2</v>
      </c>
      <c r="F32" s="48">
        <f>RBT!D32</f>
        <v>5.2769999999999996E-3</v>
      </c>
      <c r="G32" s="25">
        <f>RBT!E32</f>
        <v>7.9980699999999998E-5</v>
      </c>
      <c r="H32" s="57">
        <f t="shared" si="6"/>
        <v>1.5156471480007582E-2</v>
      </c>
      <c r="I32" s="48">
        <f>AVL!D32</f>
        <v>9.3594999999999998E-3</v>
      </c>
      <c r="J32" s="25">
        <f>AVL!E32</f>
        <v>4.9472100000000005E-4</v>
      </c>
      <c r="K32" s="42">
        <f t="shared" si="7"/>
        <v>5.285763128372243E-2</v>
      </c>
      <c r="L32" s="14"/>
      <c r="M32" s="33"/>
      <c r="N32" s="33"/>
    </row>
    <row r="33" spans="1:14">
      <c r="A33" s="24">
        <v>21</v>
      </c>
      <c r="B33" s="59">
        <f>BST!C33</f>
        <v>30000</v>
      </c>
      <c r="C33" s="48">
        <f>BST!D33</f>
        <v>9.8354199999999992E-3</v>
      </c>
      <c r="D33" s="25">
        <f>BST!E33</f>
        <v>7.2120099999999998E-4</v>
      </c>
      <c r="E33" s="57">
        <f t="shared" si="5"/>
        <v>7.3326914356478937E-2</v>
      </c>
      <c r="F33" s="48">
        <f>RBT!D33</f>
        <v>8.5193200000000004E-3</v>
      </c>
      <c r="G33" s="25">
        <f>RBT!E33</f>
        <v>4.8778800000000001E-5</v>
      </c>
      <c r="H33" s="57">
        <f t="shared" si="6"/>
        <v>5.7256682458224368E-3</v>
      </c>
      <c r="I33" s="48">
        <f>AVL!D33</f>
        <v>1.4401499999999999E-2</v>
      </c>
      <c r="J33" s="25">
        <f>AVL!E33</f>
        <v>6.91503E-4</v>
      </c>
      <c r="K33" s="42">
        <f t="shared" si="7"/>
        <v>4.8016039995833766E-2</v>
      </c>
      <c r="L33" s="14"/>
      <c r="M33" s="33"/>
      <c r="N33" s="33"/>
    </row>
    <row r="34" spans="1:14">
      <c r="A34" s="24">
        <v>22</v>
      </c>
      <c r="B34" s="59">
        <f>BST!C34</f>
        <v>40000</v>
      </c>
      <c r="C34" s="48">
        <f>BST!D34</f>
        <v>1.34453E-2</v>
      </c>
      <c r="D34" s="25">
        <f>BST!E34</f>
        <v>7.9131199999999996E-4</v>
      </c>
      <c r="E34" s="57">
        <f t="shared" si="5"/>
        <v>5.885417208987527E-2</v>
      </c>
      <c r="F34" s="48">
        <f>RBT!D34</f>
        <v>1.19399E-2</v>
      </c>
      <c r="G34" s="25">
        <f>RBT!E34</f>
        <v>1.3579900000000001E-4</v>
      </c>
      <c r="H34" s="57">
        <f t="shared" si="6"/>
        <v>1.137354584209248E-2</v>
      </c>
      <c r="I34" s="48">
        <f>AVL!D34</f>
        <v>1.96209E-2</v>
      </c>
      <c r="J34" s="25">
        <f>AVL!E34</f>
        <v>1.83461E-4</v>
      </c>
      <c r="K34" s="42">
        <f t="shared" si="7"/>
        <v>9.3502846454545912E-3</v>
      </c>
      <c r="L34" s="14"/>
      <c r="M34" s="33"/>
      <c r="N34" s="33"/>
    </row>
    <row r="35" spans="1:14">
      <c r="A35" s="24">
        <v>23</v>
      </c>
      <c r="B35" s="59">
        <f>BST!C35</f>
        <v>50000</v>
      </c>
      <c r="C35" s="48">
        <f>BST!D35</f>
        <v>1.7636200000000001E-2</v>
      </c>
      <c r="D35" s="25">
        <f>BST!E35</f>
        <v>1.1102799999999999E-3</v>
      </c>
      <c r="E35" s="57">
        <f t="shared" si="5"/>
        <v>6.2954604733445968E-2</v>
      </c>
      <c r="F35" s="48">
        <f>RBT!D35</f>
        <v>1.54305E-2</v>
      </c>
      <c r="G35" s="25">
        <f>RBT!E35</f>
        <v>1.82664E-4</v>
      </c>
      <c r="H35" s="57">
        <f t="shared" si="6"/>
        <v>1.1837853601633129E-2</v>
      </c>
      <c r="I35" s="48">
        <f>AVL!D35</f>
        <v>2.54354E-2</v>
      </c>
      <c r="J35" s="25">
        <f>AVL!E35</f>
        <v>2.0949E-4</v>
      </c>
      <c r="K35" s="42">
        <f t="shared" si="7"/>
        <v>8.2361590539169818E-3</v>
      </c>
      <c r="L35" s="14"/>
      <c r="M35" s="33"/>
      <c r="N35" s="33"/>
    </row>
    <row r="36" spans="1:14">
      <c r="A36" s="24">
        <v>24</v>
      </c>
      <c r="B36" s="59">
        <f>BST!C36</f>
        <v>60000</v>
      </c>
      <c r="C36" s="48">
        <f>BST!D36</f>
        <v>2.0940199999999999E-2</v>
      </c>
      <c r="D36" s="25">
        <f>BST!E36</f>
        <v>1.0518699999999999E-4</v>
      </c>
      <c r="E36" s="57">
        <f t="shared" si="5"/>
        <v>5.0232089473835019E-3</v>
      </c>
      <c r="F36" s="48">
        <f>RBT!D36</f>
        <v>1.91687E-2</v>
      </c>
      <c r="G36" s="25">
        <f>RBT!E36</f>
        <v>3.1402200000000001E-4</v>
      </c>
      <c r="H36" s="57">
        <f t="shared" si="6"/>
        <v>1.6382018603243832E-2</v>
      </c>
      <c r="I36" s="48">
        <f>AVL!D36</f>
        <v>3.1235700000000002E-2</v>
      </c>
      <c r="J36" s="25">
        <f>AVL!E36</f>
        <v>1.2949000000000001E-4</v>
      </c>
      <c r="K36" s="42">
        <f t="shared" si="7"/>
        <v>4.1455770160425415E-3</v>
      </c>
      <c r="L36" s="14"/>
      <c r="M36" s="33"/>
      <c r="N36" s="33"/>
    </row>
    <row r="37" spans="1:14">
      <c r="A37" s="24">
        <v>25</v>
      </c>
      <c r="B37" s="59">
        <f>BST!C37</f>
        <v>70000</v>
      </c>
      <c r="C37" s="48">
        <f>BST!D37</f>
        <v>2.51411E-2</v>
      </c>
      <c r="D37" s="25">
        <f>BST!E37</f>
        <v>2.7097200000000002E-4</v>
      </c>
      <c r="E37" s="57">
        <f t="shared" si="5"/>
        <v>1.0778048693175717E-2</v>
      </c>
      <c r="F37" s="48">
        <f>RBT!D37</f>
        <v>2.2868800000000002E-2</v>
      </c>
      <c r="G37" s="25">
        <f>RBT!E37</f>
        <v>2.2179400000000001E-4</v>
      </c>
      <c r="H37" s="57">
        <f t="shared" si="6"/>
        <v>9.6985412439655767E-3</v>
      </c>
      <c r="I37" s="48">
        <f>AVL!D37</f>
        <v>3.7515E-2</v>
      </c>
      <c r="J37" s="25">
        <f>AVL!E37</f>
        <v>2.9506299999999998E-4</v>
      </c>
      <c r="K37" s="42">
        <f t="shared" si="7"/>
        <v>7.8652005864320931E-3</v>
      </c>
      <c r="L37" s="14"/>
      <c r="M37" s="33"/>
      <c r="N37" s="33"/>
    </row>
    <row r="38" spans="1:14">
      <c r="A38" s="24">
        <v>26</v>
      </c>
      <c r="B38" s="59">
        <f>BST!C38</f>
        <v>80000</v>
      </c>
      <c r="C38" s="48">
        <f>BST!D38</f>
        <v>2.9792200000000001E-2</v>
      </c>
      <c r="D38" s="25">
        <f>BST!E38</f>
        <v>2.1222299999999999E-4</v>
      </c>
      <c r="E38" s="57">
        <f t="shared" si="5"/>
        <v>7.1234417062184053E-3</v>
      </c>
      <c r="F38" s="48">
        <f>RBT!D38</f>
        <v>2.9013600000000001E-2</v>
      </c>
      <c r="G38" s="25">
        <f>RBT!E38</f>
        <v>2.04995E-3</v>
      </c>
      <c r="H38" s="57">
        <f t="shared" si="6"/>
        <v>7.0654796371356882E-2</v>
      </c>
      <c r="I38" s="48">
        <f>AVL!D38</f>
        <v>4.4424999999999999E-2</v>
      </c>
      <c r="J38" s="25">
        <f>AVL!E38</f>
        <v>9.8601500000000003E-4</v>
      </c>
      <c r="K38" s="42">
        <f t="shared" si="7"/>
        <v>2.2195047833427125E-2</v>
      </c>
      <c r="L38" s="14"/>
      <c r="M38" s="33"/>
      <c r="N38" s="33"/>
    </row>
    <row r="39" spans="1:14">
      <c r="A39" s="24">
        <v>27</v>
      </c>
      <c r="B39" s="59">
        <f>BST!C39</f>
        <v>90000</v>
      </c>
      <c r="C39" s="48">
        <f>BST!D39</f>
        <v>3.5127600000000002E-2</v>
      </c>
      <c r="D39" s="25">
        <f>BST!E39</f>
        <v>1.09173E-3</v>
      </c>
      <c r="E39" s="57">
        <f t="shared" si="5"/>
        <v>3.107898063061524E-2</v>
      </c>
      <c r="F39" s="48">
        <f>RBT!D39</f>
        <v>3.3404799999999998E-2</v>
      </c>
      <c r="G39" s="25">
        <f>RBT!E39</f>
        <v>2.3769400000000001E-3</v>
      </c>
      <c r="H39" s="57">
        <f t="shared" si="6"/>
        <v>7.1155642302902583E-2</v>
      </c>
      <c r="I39" s="48">
        <f>AVL!D39</f>
        <v>5.1055299999999998E-2</v>
      </c>
      <c r="J39" s="25">
        <f>AVL!E39</f>
        <v>3.2378399999999998E-4</v>
      </c>
      <c r="K39" s="42">
        <f t="shared" si="7"/>
        <v>6.3418293497442962E-3</v>
      </c>
      <c r="L39" s="14"/>
      <c r="M39" s="33"/>
      <c r="N39" s="33"/>
    </row>
    <row r="40" spans="1:14">
      <c r="A40" s="24">
        <v>28</v>
      </c>
      <c r="B40" s="59">
        <f>BST!C40</f>
        <v>100000</v>
      </c>
      <c r="C40" s="48">
        <f>BST!D40</f>
        <v>4.0067800000000001E-2</v>
      </c>
      <c r="D40" s="25">
        <f>BST!E40</f>
        <v>2.39862E-4</v>
      </c>
      <c r="E40" s="57">
        <f t="shared" si="5"/>
        <v>5.9864030468356139E-3</v>
      </c>
      <c r="F40" s="48">
        <f>RBT!D40</f>
        <v>3.6507900000000003E-2</v>
      </c>
      <c r="G40" s="25">
        <f>RBT!E40</f>
        <v>1.30064E-3</v>
      </c>
      <c r="H40" s="57">
        <f t="shared" si="6"/>
        <v>3.5626261713218234E-2</v>
      </c>
      <c r="I40" s="48">
        <f>AVL!D40</f>
        <v>5.8373399999999999E-2</v>
      </c>
      <c r="J40" s="25">
        <f>AVL!E40</f>
        <v>5.1947099999999997E-4</v>
      </c>
      <c r="K40" s="42">
        <f t="shared" si="7"/>
        <v>8.899104729208851E-3</v>
      </c>
      <c r="L40" s="14"/>
      <c r="M40" s="33"/>
      <c r="N40" s="33"/>
    </row>
    <row r="41" spans="1:14">
      <c r="A41" s="24">
        <v>29</v>
      </c>
      <c r="B41" s="59">
        <f>BST!C41</f>
        <v>200000</v>
      </c>
      <c r="C41" s="48">
        <f>BST!D41</f>
        <v>0.124531</v>
      </c>
      <c r="D41" s="25">
        <f>BST!E41</f>
        <v>1.1296500000000001E-3</v>
      </c>
      <c r="E41" s="57">
        <f t="shared" si="5"/>
        <v>9.0712352747508648E-3</v>
      </c>
      <c r="F41" s="48">
        <f>RBT!D41</f>
        <v>0.110725</v>
      </c>
      <c r="G41" s="25">
        <f>RBT!E41</f>
        <v>3.70052E-4</v>
      </c>
      <c r="H41" s="57">
        <f t="shared" si="6"/>
        <v>3.3420817340257393E-3</v>
      </c>
      <c r="I41" s="48">
        <f>AVL!D41</f>
        <v>0.16327900000000001</v>
      </c>
      <c r="J41" s="25">
        <f>AVL!E41</f>
        <v>1.7196799999999999E-3</v>
      </c>
      <c r="K41" s="42">
        <f t="shared" si="7"/>
        <v>1.0532156615363886E-2</v>
      </c>
      <c r="L41" s="14"/>
      <c r="M41" s="33"/>
      <c r="N41" s="33"/>
    </row>
    <row r="42" spans="1:14">
      <c r="A42" s="24">
        <v>30</v>
      </c>
      <c r="B42" s="59">
        <f>BST!C42</f>
        <v>300000</v>
      </c>
      <c r="C42" s="48">
        <f>BST!D42</f>
        <v>0.234232</v>
      </c>
      <c r="D42" s="25">
        <f>BST!E42</f>
        <v>1.2947900000000001E-3</v>
      </c>
      <c r="E42" s="57">
        <f t="shared" si="5"/>
        <v>5.5278100344957138E-3</v>
      </c>
      <c r="F42" s="48">
        <f>RBT!D42</f>
        <v>0.207539</v>
      </c>
      <c r="G42" s="25">
        <f>RBT!E42</f>
        <v>1.1472699999999999E-3</v>
      </c>
      <c r="H42" s="57">
        <f t="shared" si="6"/>
        <v>5.5279730556666452E-3</v>
      </c>
      <c r="I42" s="48">
        <f>AVL!D42</f>
        <v>0.29550399999999999</v>
      </c>
      <c r="J42" s="25">
        <f>AVL!E42</f>
        <v>5.4673899999999999E-3</v>
      </c>
      <c r="K42" s="42">
        <f t="shared" si="7"/>
        <v>1.8501915371703936E-2</v>
      </c>
      <c r="L42" s="14"/>
      <c r="M42" s="33"/>
      <c r="N42" s="33"/>
    </row>
    <row r="43" spans="1:14">
      <c r="A43" s="24">
        <v>31</v>
      </c>
      <c r="B43" s="59">
        <f>BST!C43</f>
        <v>400000</v>
      </c>
      <c r="C43" s="48">
        <f>BST!D43</f>
        <v>0.35853499999999999</v>
      </c>
      <c r="D43" s="25">
        <f>BST!E43</f>
        <v>7.9731400000000001E-3</v>
      </c>
      <c r="E43" s="57">
        <f t="shared" si="5"/>
        <v>2.2238107855578955E-2</v>
      </c>
      <c r="F43" s="48">
        <f>RBT!D43</f>
        <v>0.314475</v>
      </c>
      <c r="G43" s="25">
        <f>RBT!E43</f>
        <v>6.9164600000000001E-3</v>
      </c>
      <c r="H43" s="57">
        <f t="shared" si="6"/>
        <v>2.1993671993004213E-2</v>
      </c>
      <c r="I43" s="48">
        <f>AVL!D43</f>
        <v>0.43182999999999999</v>
      </c>
      <c r="J43" s="25">
        <f>AVL!E43</f>
        <v>1.7502399999999999E-3</v>
      </c>
      <c r="K43" s="42">
        <f t="shared" si="7"/>
        <v>4.0530764421184261E-3</v>
      </c>
      <c r="L43" s="14"/>
      <c r="M43" s="33"/>
      <c r="N43" s="33"/>
    </row>
    <row r="44" spans="1:14">
      <c r="A44" s="24">
        <v>32</v>
      </c>
      <c r="B44" s="59">
        <f>BST!C44</f>
        <v>500000</v>
      </c>
      <c r="C44" s="48">
        <f>BST!D44</f>
        <v>0.50292700000000001</v>
      </c>
      <c r="D44" s="25">
        <f>BST!E44</f>
        <v>3.01097E-2</v>
      </c>
      <c r="E44" s="57">
        <f t="shared" si="5"/>
        <v>5.9868927299588211E-2</v>
      </c>
      <c r="F44" s="48">
        <f>RBT!D44</f>
        <v>0.42142800000000002</v>
      </c>
      <c r="G44" s="25">
        <f>RBT!E44</f>
        <v>1.2738700000000001E-3</v>
      </c>
      <c r="H44" s="57">
        <f t="shared" si="6"/>
        <v>3.0227464715206396E-3</v>
      </c>
      <c r="I44" s="48">
        <f>AVL!D44</f>
        <v>0.58063500000000001</v>
      </c>
      <c r="J44" s="25">
        <f>AVL!E44</f>
        <v>9.2262200000000003E-3</v>
      </c>
      <c r="K44" s="42">
        <f t="shared" si="7"/>
        <v>1.5889879183996831E-2</v>
      </c>
      <c r="L44" s="14"/>
      <c r="M44" s="118"/>
      <c r="N44" s="33"/>
    </row>
    <row r="45" spans="1:14">
      <c r="A45" s="24">
        <v>33</v>
      </c>
      <c r="B45" s="59">
        <f>BST!C45</f>
        <v>600000</v>
      </c>
      <c r="C45" s="48">
        <f>BST!D45</f>
        <v>0.62536499999999995</v>
      </c>
      <c r="D45" s="25">
        <f>BST!E45</f>
        <v>1.25433E-2</v>
      </c>
      <c r="E45" s="57">
        <f t="shared" si="5"/>
        <v>2.0057566381233363E-2</v>
      </c>
      <c r="F45" s="48">
        <f>RBT!D45</f>
        <v>0.53972600000000004</v>
      </c>
      <c r="G45" s="25">
        <f>RBT!E45</f>
        <v>7.7645400000000003E-3</v>
      </c>
      <c r="H45" s="57">
        <f t="shared" si="6"/>
        <v>1.4386077380003928E-2</v>
      </c>
      <c r="I45" s="48">
        <f>AVL!D45</f>
        <v>0.735151</v>
      </c>
      <c r="J45" s="25">
        <f>AVL!E45</f>
        <v>1.29265E-2</v>
      </c>
      <c r="K45" s="42">
        <f t="shared" si="7"/>
        <v>1.7583462445130323E-2</v>
      </c>
      <c r="L45" s="14"/>
      <c r="M45" s="33"/>
      <c r="N45" s="33"/>
    </row>
    <row r="46" spans="1:14">
      <c r="A46" s="24">
        <v>34</v>
      </c>
      <c r="B46" s="59">
        <f>BST!C46</f>
        <v>700000</v>
      </c>
      <c r="C46" s="48">
        <f>BST!D46</f>
        <v>0.76391699999999996</v>
      </c>
      <c r="D46" s="25">
        <f>BST!E46</f>
        <v>9.5616999999999994E-3</v>
      </c>
      <c r="E46" s="57">
        <f t="shared" si="5"/>
        <v>1.2516673931853853E-2</v>
      </c>
      <c r="F46" s="48">
        <f>RBT!D46</f>
        <v>0.65758899999999998</v>
      </c>
      <c r="G46" s="25">
        <f>RBT!E46</f>
        <v>1.2657099999999999E-2</v>
      </c>
      <c r="H46" s="57">
        <f t="shared" si="6"/>
        <v>1.9247736808249528E-2</v>
      </c>
      <c r="I46" s="48">
        <f>AVL!D46</f>
        <v>0.89074500000000001</v>
      </c>
      <c r="J46" s="25">
        <f>AVL!E46</f>
        <v>1.3210299999999999E-2</v>
      </c>
      <c r="K46" s="42">
        <f t="shared" si="7"/>
        <v>1.4830619313046942E-2</v>
      </c>
      <c r="L46" s="14"/>
      <c r="M46" s="33"/>
      <c r="N46" s="33"/>
    </row>
    <row r="47" spans="1:14">
      <c r="A47" s="24">
        <v>35</v>
      </c>
      <c r="B47" s="59">
        <f>BST!C47</f>
        <v>800000</v>
      </c>
      <c r="C47" s="48">
        <f>BST!D47</f>
        <v>0.91018200000000005</v>
      </c>
      <c r="D47" s="25">
        <f>BST!E47</f>
        <v>9.5928999999999997E-3</v>
      </c>
      <c r="E47" s="57">
        <f t="shared" si="5"/>
        <v>1.0539540443559639E-2</v>
      </c>
      <c r="F47" s="48">
        <f>RBT!D47</f>
        <v>0.78771000000000002</v>
      </c>
      <c r="G47" s="25">
        <f>RBT!E47</f>
        <v>2.2847099999999999E-2</v>
      </c>
      <c r="H47" s="57">
        <f t="shared" si="6"/>
        <v>2.9004455954602579E-2</v>
      </c>
      <c r="I47" s="48">
        <f>AVL!D47</f>
        <v>1.05515</v>
      </c>
      <c r="J47" s="25">
        <f>AVL!E47</f>
        <v>1.55643E-2</v>
      </c>
      <c r="K47" s="42">
        <f t="shared" si="7"/>
        <v>1.4750793726010519E-2</v>
      </c>
      <c r="L47" s="14"/>
      <c r="M47" s="33"/>
      <c r="N47" s="33"/>
    </row>
    <row r="48" spans="1:14">
      <c r="A48" s="24">
        <v>36</v>
      </c>
      <c r="B48" s="59">
        <f>BST!C48</f>
        <v>900000</v>
      </c>
      <c r="C48" s="48">
        <f>BST!D48</f>
        <v>1.0684899999999999</v>
      </c>
      <c r="D48" s="25">
        <f>BST!E48</f>
        <v>1.7613799999999999E-2</v>
      </c>
      <c r="E48" s="57">
        <f t="shared" si="5"/>
        <v>1.6484758865314603E-2</v>
      </c>
      <c r="F48" s="48">
        <f>RBT!D48</f>
        <v>0.90891299999999997</v>
      </c>
      <c r="G48" s="25">
        <f>RBT!E48</f>
        <v>1.5951400000000001E-2</v>
      </c>
      <c r="H48" s="57">
        <f t="shared" si="6"/>
        <v>1.7549974530015524E-2</v>
      </c>
      <c r="I48" s="48">
        <f>AVL!D48</f>
        <v>1.21966</v>
      </c>
      <c r="J48" s="25">
        <f>AVL!E48</f>
        <v>1.4504700000000001E-2</v>
      </c>
      <c r="K48" s="42">
        <f t="shared" si="7"/>
        <v>1.1892412639588082E-2</v>
      </c>
      <c r="L48" s="14"/>
      <c r="M48" s="33"/>
      <c r="N48" s="33"/>
    </row>
    <row r="49" spans="1:14" ht="15.75" thickBot="1">
      <c r="A49" s="26">
        <v>37</v>
      </c>
      <c r="B49" s="60">
        <f>BST!C49</f>
        <v>1000000</v>
      </c>
      <c r="C49" s="49">
        <f>BST!D49</f>
        <v>1.2135199999999999</v>
      </c>
      <c r="D49" s="27">
        <f>BST!E49</f>
        <v>4.7516800000000003E-3</v>
      </c>
      <c r="E49" s="58">
        <f t="shared" si="5"/>
        <v>3.9156173775463116E-3</v>
      </c>
      <c r="F49" s="49">
        <f>RBT!D49</f>
        <v>1.04383</v>
      </c>
      <c r="G49" s="27">
        <f>RBT!E49</f>
        <v>4.0957100000000003E-2</v>
      </c>
      <c r="H49" s="58">
        <f t="shared" si="6"/>
        <v>3.9237327917381187E-2</v>
      </c>
      <c r="I49" s="49">
        <f>AVL!D49</f>
        <v>1.3951199999999999</v>
      </c>
      <c r="J49" s="27">
        <f>AVL!E49</f>
        <v>2.0610799999999999E-2</v>
      </c>
      <c r="K49" s="43">
        <f t="shared" si="7"/>
        <v>1.4773496186707953E-2</v>
      </c>
      <c r="L49" s="14"/>
      <c r="M49" s="33"/>
      <c r="N49" s="33"/>
    </row>
    <row r="50" spans="1:14">
      <c r="B50" s="19"/>
      <c r="C50" s="13"/>
      <c r="D50" s="13"/>
      <c r="E50" s="13"/>
    </row>
    <row r="51" spans="1:14">
      <c r="B51" s="19"/>
      <c r="C51" s="8"/>
      <c r="D51" s="8"/>
      <c r="E51" s="8"/>
      <c r="L51" s="10"/>
    </row>
    <row r="52" spans="1:14">
      <c r="B52" s="19"/>
      <c r="C52" s="8"/>
      <c r="D52" s="8"/>
      <c r="E52" s="8"/>
    </row>
    <row r="53" spans="1:14">
      <c r="B53" s="19"/>
      <c r="C53" s="8"/>
      <c r="D53" s="8"/>
      <c r="E53" s="8"/>
    </row>
    <row r="54" spans="1:14">
      <c r="B54" s="19"/>
      <c r="C54" s="8"/>
      <c r="D54" s="8"/>
      <c r="E54" s="8"/>
    </row>
    <row r="55" spans="1:14">
      <c r="B55" s="19"/>
      <c r="C55" s="8"/>
      <c r="D55" s="8"/>
      <c r="E55" s="8"/>
    </row>
    <row r="56" spans="1:14">
      <c r="B56" s="19"/>
      <c r="C56" s="8"/>
      <c r="D56" s="8"/>
      <c r="E56" s="8"/>
    </row>
    <row r="57" spans="1:14">
      <c r="B57" s="19"/>
      <c r="C57" s="8"/>
      <c r="D57" s="8"/>
      <c r="E57" s="8"/>
    </row>
    <row r="58" spans="1:14">
      <c r="B58" s="19"/>
      <c r="C58" s="8"/>
      <c r="D58" s="8"/>
      <c r="E58" s="8"/>
    </row>
    <row r="59" spans="1:14">
      <c r="B59" s="19"/>
      <c r="C59" s="8"/>
      <c r="D59" s="8"/>
      <c r="E59" s="8"/>
    </row>
    <row r="60" spans="1:14">
      <c r="B60" s="19"/>
      <c r="C60" s="8"/>
      <c r="D60" s="8"/>
      <c r="E60" s="8"/>
    </row>
    <row r="61" spans="1:14">
      <c r="B61" s="19"/>
      <c r="C61" s="8"/>
      <c r="D61" s="8"/>
      <c r="E61" s="8"/>
    </row>
    <row r="62" spans="1:14">
      <c r="B62" s="19"/>
      <c r="C62" s="8"/>
      <c r="D62" s="8"/>
      <c r="E62" s="8"/>
    </row>
    <row r="63" spans="1:14">
      <c r="B63" s="19"/>
      <c r="C63" s="8"/>
      <c r="D63" s="8"/>
      <c r="E63" s="8"/>
    </row>
    <row r="64" spans="1:14">
      <c r="B64" s="19"/>
      <c r="C64" s="8"/>
      <c r="D64" s="8"/>
      <c r="E64" s="8"/>
    </row>
    <row r="65" spans="2:5">
      <c r="B65" s="19"/>
      <c r="C65" s="8"/>
      <c r="D65" s="8"/>
      <c r="E65" s="8"/>
    </row>
    <row r="66" spans="2:5">
      <c r="B66" s="19"/>
      <c r="C66" s="8"/>
      <c r="D66" s="8"/>
      <c r="E66" s="8"/>
    </row>
    <row r="67" spans="2:5">
      <c r="B67" s="19"/>
      <c r="C67" s="8"/>
      <c r="D67" s="8"/>
      <c r="E67" s="8"/>
    </row>
    <row r="68" spans="2:5">
      <c r="B68" s="19"/>
      <c r="C68" s="8"/>
      <c r="D68" s="8"/>
      <c r="E68" s="8"/>
    </row>
    <row r="69" spans="2:5">
      <c r="B69" s="19"/>
      <c r="C69" s="8"/>
      <c r="D69" s="8"/>
      <c r="E69" s="8"/>
    </row>
    <row r="70" spans="2:5">
      <c r="B70" s="19"/>
      <c r="C70" s="8"/>
      <c r="D70" s="8"/>
      <c r="E70" s="8"/>
    </row>
    <row r="71" spans="2:5">
      <c r="B71" s="19"/>
      <c r="C71" s="8"/>
      <c r="D71" s="8"/>
      <c r="E71" s="8"/>
    </row>
    <row r="72" spans="2:5">
      <c r="B72" s="19"/>
      <c r="C72" s="8"/>
      <c r="D72" s="8"/>
      <c r="E72" s="8"/>
    </row>
    <row r="73" spans="2:5">
      <c r="B73" s="19"/>
      <c r="C73" s="8"/>
      <c r="D73" s="8"/>
      <c r="E73" s="8"/>
    </row>
    <row r="74" spans="2:5">
      <c r="B74" s="19"/>
      <c r="C74" s="8"/>
      <c r="D74" s="8"/>
      <c r="E74" s="8"/>
    </row>
    <row r="75" spans="2:5">
      <c r="B75" s="19"/>
      <c r="C75" s="8"/>
      <c r="D75" s="8"/>
      <c r="E75" s="8"/>
    </row>
    <row r="76" spans="2:5">
      <c r="B76" s="19"/>
      <c r="C76" s="8"/>
      <c r="D76" s="8"/>
      <c r="E76" s="8"/>
    </row>
    <row r="77" spans="2:5">
      <c r="B77" s="19"/>
      <c r="C77" s="8"/>
      <c r="D77" s="8"/>
      <c r="E77" s="8"/>
    </row>
    <row r="78" spans="2:5">
      <c r="B78" s="19"/>
      <c r="C78" s="8"/>
      <c r="D78" s="8"/>
      <c r="E78" s="8"/>
    </row>
    <row r="79" spans="2:5">
      <c r="B79" s="19"/>
      <c r="C79" s="8"/>
      <c r="D79" s="8"/>
      <c r="E79" s="8"/>
    </row>
    <row r="80" spans="2:5">
      <c r="B80" s="19"/>
      <c r="C80" s="8"/>
      <c r="D80" s="8"/>
      <c r="E80" s="8"/>
    </row>
    <row r="81" spans="2:5">
      <c r="B81" s="19"/>
      <c r="C81" s="8"/>
      <c r="D81" s="8"/>
      <c r="E81" s="8"/>
    </row>
    <row r="82" spans="2:5">
      <c r="B82" s="19"/>
      <c r="C82" s="8"/>
      <c r="D82" s="8"/>
      <c r="E82" s="8"/>
    </row>
    <row r="83" spans="2:5">
      <c r="B83" s="19"/>
      <c r="C83" s="8"/>
      <c r="D83" s="8"/>
      <c r="E83" s="8"/>
    </row>
    <row r="84" spans="2:5">
      <c r="B84" s="19"/>
      <c r="C84" s="8"/>
      <c r="D84" s="8"/>
      <c r="E84" s="8"/>
    </row>
    <row r="85" spans="2:5">
      <c r="B85" s="19"/>
      <c r="C85" s="8"/>
      <c r="D85" s="8"/>
      <c r="E85" s="8"/>
    </row>
    <row r="86" spans="2:5">
      <c r="B86" s="19"/>
      <c r="C86" s="8"/>
      <c r="D86" s="8"/>
      <c r="E86" s="8"/>
    </row>
    <row r="87" spans="2:5">
      <c r="B87" s="19"/>
      <c r="C87" s="8"/>
      <c r="D87" s="8"/>
      <c r="E87" s="8"/>
    </row>
    <row r="88" spans="2:5">
      <c r="B88" s="19"/>
      <c r="C88" s="8"/>
      <c r="D88" s="8"/>
      <c r="E88" s="8"/>
    </row>
    <row r="89" spans="2:5">
      <c r="B89" s="19"/>
      <c r="C89" s="8"/>
      <c r="D89" s="8"/>
      <c r="E89" s="8"/>
    </row>
    <row r="90" spans="2:5">
      <c r="B90" s="19"/>
      <c r="C90" s="8"/>
      <c r="D90" s="8"/>
      <c r="E90" s="8"/>
    </row>
    <row r="91" spans="2:5">
      <c r="B91" s="19"/>
      <c r="C91" s="8"/>
      <c r="D91" s="8"/>
      <c r="E91" s="8"/>
    </row>
    <row r="92" spans="2:5">
      <c r="B92" s="19"/>
      <c r="C92" s="8"/>
      <c r="D92" s="8"/>
      <c r="E92" s="8"/>
    </row>
    <row r="93" spans="2:5">
      <c r="B93" s="19"/>
      <c r="C93" s="8"/>
      <c r="D93" s="8"/>
      <c r="E93" s="8"/>
    </row>
    <row r="94" spans="2:5">
      <c r="B94" s="19"/>
      <c r="C94" s="8"/>
      <c r="D94" s="8"/>
      <c r="E94" s="8"/>
    </row>
    <row r="95" spans="2:5">
      <c r="B95" s="19"/>
      <c r="C95" s="8"/>
      <c r="D95" s="8"/>
      <c r="E95" s="8"/>
    </row>
    <row r="96" spans="2:5">
      <c r="B96" s="19"/>
      <c r="C96" s="8"/>
      <c r="D96" s="8"/>
      <c r="E96" s="8"/>
    </row>
    <row r="97" spans="2:5">
      <c r="B97" s="19"/>
      <c r="C97" s="8"/>
      <c r="D97" s="8"/>
      <c r="E97" s="8"/>
    </row>
    <row r="98" spans="2:5">
      <c r="B98" s="15"/>
      <c r="C98" s="18"/>
      <c r="D98" s="18"/>
      <c r="E98" s="18"/>
    </row>
    <row r="99" spans="2:5">
      <c r="B99" s="15"/>
      <c r="C99" s="18"/>
      <c r="D99" s="18"/>
      <c r="E99" s="18"/>
    </row>
    <row r="100" spans="2:5">
      <c r="B100" s="15"/>
      <c r="C100" s="18"/>
      <c r="D100" s="18"/>
      <c r="E100" s="18"/>
    </row>
    <row r="101" spans="2:5">
      <c r="B101" s="15"/>
      <c r="C101" s="18"/>
      <c r="D101" s="18"/>
      <c r="E101" s="18"/>
    </row>
    <row r="102" spans="2:5">
      <c r="B102" s="15"/>
      <c r="C102" s="18"/>
      <c r="D102" s="18"/>
      <c r="E102" s="18"/>
    </row>
    <row r="103" spans="2:5">
      <c r="B103" s="15"/>
      <c r="C103" s="18"/>
      <c r="D103" s="18"/>
      <c r="E103" s="18"/>
    </row>
    <row r="104" spans="2:5">
      <c r="B104" s="15"/>
      <c r="C104" s="18"/>
      <c r="D104" s="18"/>
      <c r="E104" s="18"/>
    </row>
  </sheetData>
  <mergeCells count="10">
    <mergeCell ref="A1:K1"/>
    <mergeCell ref="C3:E3"/>
    <mergeCell ref="F3:H3"/>
    <mergeCell ref="I3:K3"/>
    <mergeCell ref="B3:B4"/>
    <mergeCell ref="A11:A12"/>
    <mergeCell ref="B11:B12"/>
    <mergeCell ref="C11:E11"/>
    <mergeCell ref="F11:H11"/>
    <mergeCell ref="I11:K11"/>
  </mergeCells>
  <conditionalFormatting sqref="D13:E49 C13:C1048576">
    <cfRule type="cellIs" dxfId="8" priority="12" operator="lessThan">
      <formula>0</formula>
    </cfRule>
  </conditionalFormatting>
  <conditionalFormatting sqref="F13:H49">
    <cfRule type="cellIs" dxfId="7" priority="2" operator="lessThan">
      <formula>0</formula>
    </cfRule>
  </conditionalFormatting>
  <conditionalFormatting sqref="I13:K49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29B0B-BF71-4D9D-9C90-04EFF904222D}">
  <dimension ref="A1:T16"/>
  <sheetViews>
    <sheetView tabSelected="1" workbookViewId="0">
      <selection activeCell="M5" sqref="M5"/>
    </sheetView>
  </sheetViews>
  <sheetFormatPr defaultRowHeight="15"/>
  <cols>
    <col min="1" max="1" width="7.7109375" bestFit="1" customWidth="1"/>
    <col min="2" max="2" width="10.5703125" bestFit="1" customWidth="1"/>
    <col min="3" max="3" width="8.28515625" bestFit="1" customWidth="1"/>
    <col min="4" max="4" width="11.140625" bestFit="1" customWidth="1"/>
    <col min="5" max="5" width="7.7109375" bestFit="1" customWidth="1"/>
    <col min="6" max="6" width="10.5703125" bestFit="1" customWidth="1"/>
    <col min="7" max="7" width="8.28515625" bestFit="1" customWidth="1"/>
    <col min="8" max="8" width="11.140625" bestFit="1" customWidth="1"/>
    <col min="9" max="9" width="7.7109375" bestFit="1" customWidth="1"/>
    <col min="10" max="10" width="10.5703125" bestFit="1" customWidth="1"/>
    <col min="11" max="11" width="8.28515625" bestFit="1" customWidth="1"/>
    <col min="12" max="12" width="11.140625" bestFit="1" customWidth="1"/>
  </cols>
  <sheetData>
    <row r="1" spans="1:20" ht="15.75" thickBot="1">
      <c r="A1" s="47"/>
      <c r="B1" s="115" t="s">
        <v>27</v>
      </c>
      <c r="C1" s="116"/>
      <c r="D1" s="116"/>
      <c r="E1" s="137"/>
      <c r="F1" s="136" t="s">
        <v>13</v>
      </c>
      <c r="G1" s="134"/>
      <c r="H1" s="134"/>
      <c r="I1" s="138"/>
      <c r="J1" s="134" t="s">
        <v>28</v>
      </c>
      <c r="K1" s="134"/>
      <c r="L1" s="135"/>
    </row>
    <row r="2" spans="1:20" ht="15.75" thickBot="1">
      <c r="A2" s="24"/>
      <c r="B2" s="139" t="s">
        <v>20</v>
      </c>
      <c r="C2" s="140" t="s">
        <v>22</v>
      </c>
      <c r="D2" s="140" t="s">
        <v>23</v>
      </c>
      <c r="E2" s="24"/>
      <c r="F2" s="141" t="s">
        <v>20</v>
      </c>
      <c r="G2" s="142" t="s">
        <v>22</v>
      </c>
      <c r="H2" s="143" t="s">
        <v>23</v>
      </c>
      <c r="I2" s="144"/>
      <c r="J2" s="142" t="s">
        <v>20</v>
      </c>
      <c r="K2" s="142" t="s">
        <v>22</v>
      </c>
      <c r="L2" s="143" t="s">
        <v>23</v>
      </c>
    </row>
    <row r="3" spans="1:20">
      <c r="A3" s="119" t="s">
        <v>3</v>
      </c>
      <c r="B3" s="8">
        <v>1.21</v>
      </c>
      <c r="C3" s="8">
        <v>1.04</v>
      </c>
      <c r="D3" s="8">
        <v>1.4</v>
      </c>
      <c r="E3" s="119" t="s">
        <v>3</v>
      </c>
      <c r="F3" s="127">
        <v>3.0099999999999998E-2</v>
      </c>
      <c r="G3" s="128">
        <v>4.1000000000000002E-2</v>
      </c>
      <c r="H3" s="129">
        <v>2.06E-2</v>
      </c>
      <c r="I3" s="119" t="s">
        <v>3</v>
      </c>
      <c r="J3" s="122">
        <v>7.3300000000000004E-2</v>
      </c>
      <c r="K3" s="122">
        <v>7.1199999999999999E-2</v>
      </c>
      <c r="L3" s="123">
        <v>7.1099999999999997E-2</v>
      </c>
    </row>
    <row r="4" spans="1:20">
      <c r="A4" s="120" t="s">
        <v>18</v>
      </c>
      <c r="B4" s="8">
        <v>2.32E-3</v>
      </c>
      <c r="C4" s="8">
        <v>2.2499999999999998E-3</v>
      </c>
      <c r="D4" s="8">
        <v>4.0000000000000001E-3</v>
      </c>
      <c r="E4" s="120" t="s">
        <v>18</v>
      </c>
      <c r="F4" s="130">
        <v>1.9199999999999999E-5</v>
      </c>
      <c r="G4" s="8">
        <v>4.88E-5</v>
      </c>
      <c r="H4" s="131">
        <v>1.2899999999999999E-4</v>
      </c>
      <c r="I4" s="120" t="s">
        <v>18</v>
      </c>
      <c r="J4" s="122">
        <v>1.3599999999999999E-2</v>
      </c>
      <c r="K4" s="122">
        <v>1.6400000000000001E-2</v>
      </c>
      <c r="L4" s="123">
        <v>1.0500000000000001E-2</v>
      </c>
    </row>
    <row r="5" spans="1:20">
      <c r="A5" s="120" t="s">
        <v>4</v>
      </c>
      <c r="B5" s="8">
        <v>1.0200000000000001E-5</v>
      </c>
      <c r="C5" s="8">
        <v>1.1199999999999999E-5</v>
      </c>
      <c r="D5" s="8">
        <v>1.8099999999999999E-5</v>
      </c>
      <c r="E5" s="120" t="s">
        <v>4</v>
      </c>
      <c r="F5" s="130">
        <v>7.0900000000000001E-7</v>
      </c>
      <c r="G5" s="8">
        <v>4.5900000000000002E-7</v>
      </c>
      <c r="H5" s="131">
        <v>7.7400000000000002E-7</v>
      </c>
      <c r="I5" s="120" t="s">
        <v>4</v>
      </c>
      <c r="J5" s="122">
        <v>3.8999999999999998E-3</v>
      </c>
      <c r="K5" s="122">
        <v>3.0000000000000001E-3</v>
      </c>
      <c r="L5" s="123">
        <v>4.1000000000000003E-3</v>
      </c>
    </row>
    <row r="6" spans="1:20">
      <c r="A6" s="120" t="s">
        <v>19</v>
      </c>
      <c r="B6" s="8">
        <v>0.16200000000000001</v>
      </c>
      <c r="C6" s="8">
        <v>0.14000000000000001</v>
      </c>
      <c r="D6" s="8">
        <v>0.191</v>
      </c>
      <c r="E6" s="120" t="s">
        <v>19</v>
      </c>
      <c r="F6" s="130">
        <v>2.6900000000000001E-3</v>
      </c>
      <c r="G6" s="8">
        <v>3.16E-3</v>
      </c>
      <c r="H6" s="131">
        <v>2.6800000000000001E-3</v>
      </c>
      <c r="I6" s="120" t="s">
        <v>19</v>
      </c>
      <c r="J6" s="122">
        <v>2.1999999999999999E-2</v>
      </c>
      <c r="K6" s="122">
        <v>2.1100000000000001E-2</v>
      </c>
      <c r="L6" s="123">
        <v>1.5800000000000002E-2</v>
      </c>
    </row>
    <row r="7" spans="1:20" ht="15.75" thickBot="1">
      <c r="A7" s="121" t="s">
        <v>13</v>
      </c>
      <c r="B7" s="124">
        <v>0.32900000000000001</v>
      </c>
      <c r="C7" s="124">
        <v>0.28199999999999997</v>
      </c>
      <c r="D7" s="124">
        <v>0.379</v>
      </c>
      <c r="E7" s="121" t="s">
        <v>13</v>
      </c>
      <c r="F7" s="132">
        <v>6.1999999999999998E-3</v>
      </c>
      <c r="G7" s="124">
        <v>8.1099999999999992E-3</v>
      </c>
      <c r="H7" s="133">
        <v>5.47E-3</v>
      </c>
      <c r="I7" s="121" t="s">
        <v>13</v>
      </c>
      <c r="J7" s="125">
        <v>2.0400000000000001E-2</v>
      </c>
      <c r="K7" s="125">
        <v>1.6400000000000001E-2</v>
      </c>
      <c r="L7" s="126">
        <v>1.49E-2</v>
      </c>
    </row>
    <row r="10" spans="1:20">
      <c r="L10" s="10"/>
      <c r="M10" s="10"/>
      <c r="N10" s="10"/>
      <c r="O10" s="10"/>
      <c r="Q10" s="10"/>
      <c r="R10" s="10"/>
      <c r="S10" s="10"/>
      <c r="T10" s="10"/>
    </row>
    <row r="11" spans="1:20">
      <c r="P11" s="10"/>
      <c r="S11" s="10"/>
    </row>
    <row r="12" spans="1:20">
      <c r="N12" s="89"/>
      <c r="P12" s="14"/>
    </row>
    <row r="13" spans="1:20">
      <c r="N13" s="89"/>
      <c r="P13" s="14"/>
    </row>
    <row r="14" spans="1:20">
      <c r="N14" s="89"/>
      <c r="P14" s="14"/>
    </row>
    <row r="15" spans="1:20">
      <c r="N15" s="89"/>
      <c r="P15" s="14"/>
    </row>
    <row r="16" spans="1:20">
      <c r="N16" s="89"/>
      <c r="P16" s="14"/>
    </row>
  </sheetData>
  <mergeCells count="3">
    <mergeCell ref="F1:H1"/>
    <mergeCell ref="J1:L1"/>
    <mergeCell ref="B1:D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4"/>
  <sheetViews>
    <sheetView zoomScaleNormal="100" workbookViewId="0">
      <selection activeCell="J17" sqref="J17"/>
    </sheetView>
  </sheetViews>
  <sheetFormatPr defaultColWidth="12.28515625" defaultRowHeight="15"/>
  <cols>
    <col min="1" max="1" width="6" style="18" customWidth="1"/>
    <col min="2" max="2" width="12.28515625" style="18" customWidth="1"/>
    <col min="3" max="3" width="12.28515625" style="3" customWidth="1"/>
    <col min="4" max="6" width="12.28515625" customWidth="1"/>
    <col min="8" max="8" width="12.28515625" style="18" customWidth="1"/>
    <col min="9" max="10" width="12.28515625" customWidth="1"/>
    <col min="11" max="11" width="12.28515625" style="18" customWidth="1"/>
    <col min="12" max="13" width="12.28515625" customWidth="1"/>
    <col min="17" max="17" width="12.28515625" style="18"/>
  </cols>
  <sheetData>
    <row r="1" spans="1:18" ht="21">
      <c r="A1" s="7" t="s">
        <v>24</v>
      </c>
      <c r="B1" s="7"/>
      <c r="H1"/>
      <c r="I1" s="5"/>
      <c r="J1" s="5"/>
      <c r="K1" s="5"/>
      <c r="L1" s="5"/>
      <c r="M1" s="5"/>
      <c r="Q1"/>
    </row>
    <row r="2" spans="1:18">
      <c r="A2" s="1" t="s">
        <v>8</v>
      </c>
      <c r="B2" s="3">
        <f>MAX(A13:A1048576)</f>
        <v>37</v>
      </c>
      <c r="C2"/>
      <c r="H2"/>
      <c r="I2" s="5"/>
      <c r="J2" s="5"/>
      <c r="K2" s="5"/>
      <c r="L2" s="5"/>
      <c r="M2" s="5"/>
      <c r="Q2"/>
    </row>
    <row r="3" spans="1:18">
      <c r="A3" s="1" t="s">
        <v>12</v>
      </c>
      <c r="B3" s="4">
        <v>1.3999999999999999E-6</v>
      </c>
      <c r="C3"/>
      <c r="H3"/>
      <c r="I3" s="5"/>
      <c r="J3" s="5"/>
      <c r="K3" s="5"/>
      <c r="L3" s="5"/>
      <c r="M3" s="5"/>
      <c r="Q3"/>
    </row>
    <row r="4" spans="1:18">
      <c r="A4" s="1" t="s">
        <v>16</v>
      </c>
      <c r="B4" s="33">
        <v>0.01</v>
      </c>
      <c r="C4"/>
      <c r="G4" s="40"/>
      <c r="H4"/>
      <c r="I4" s="5"/>
      <c r="J4" s="5"/>
      <c r="K4" s="5"/>
      <c r="L4" s="5"/>
      <c r="M4" s="5"/>
      <c r="Q4"/>
    </row>
    <row r="5" spans="1:18">
      <c r="A5" s="1"/>
      <c r="B5" s="31" t="s">
        <v>16</v>
      </c>
      <c r="C5" s="6" t="str">
        <f>C12</f>
        <v>n° elem</v>
      </c>
      <c r="D5" s="6" t="str">
        <f>D12</f>
        <v>exec time</v>
      </c>
      <c r="E5" s="6" t="str">
        <f>E12</f>
        <v>std</v>
      </c>
      <c r="F5" s="6" t="str">
        <f>F12</f>
        <v>n° rip</v>
      </c>
      <c r="G5" s="44" t="s">
        <v>17</v>
      </c>
      <c r="H5" s="6"/>
      <c r="I5" s="5"/>
      <c r="J5" s="5"/>
      <c r="K5" s="5"/>
      <c r="L5" s="5"/>
      <c r="M5" s="5"/>
      <c r="Q5"/>
    </row>
    <row r="6" spans="1:18">
      <c r="A6" s="1" t="s">
        <v>3</v>
      </c>
      <c r="B6" s="32">
        <f>MAX(B13:B97)</f>
        <v>9.1889745432587381E-4</v>
      </c>
      <c r="C6" s="16">
        <f>MAX(C13:C97)</f>
        <v>1000000</v>
      </c>
      <c r="D6" s="4">
        <f>MAX(D13:D97)</f>
        <v>1.2135199999999999</v>
      </c>
      <c r="E6" s="4">
        <f>MAX(E13:E49)</f>
        <v>3.01097E-2</v>
      </c>
      <c r="F6" s="29">
        <f>MAX(F13:F49)</f>
        <v>150</v>
      </c>
      <c r="G6" s="86">
        <f>MAX(G13:G49)</f>
        <v>7.3326914356478937E-2</v>
      </c>
      <c r="H6" s="29"/>
      <c r="K6" s="10"/>
      <c r="Q6"/>
    </row>
    <row r="7" spans="1:18">
      <c r="A7" s="1" t="s">
        <v>4</v>
      </c>
      <c r="B7" s="32">
        <f>MIN(B13:B97)</f>
        <v>2.3073373327180434E-7</v>
      </c>
      <c r="C7" s="16">
        <f>MIN(C13:C97)</f>
        <v>100</v>
      </c>
      <c r="D7" s="4">
        <f>MIN(D13:D97)</f>
        <v>1.01571E-5</v>
      </c>
      <c r="E7" s="4">
        <f>MIN(E13:E49)</f>
        <v>7.0918199999999995E-7</v>
      </c>
      <c r="F7" s="29">
        <f>MIN(F13:F49)</f>
        <v>5</v>
      </c>
      <c r="G7" s="86">
        <f>MIN(G13:G49)</f>
        <v>3.9156173775463116E-3</v>
      </c>
      <c r="H7" s="29"/>
      <c r="I7" s="10"/>
      <c r="K7"/>
      <c r="Q7"/>
      <c r="R7" s="17"/>
    </row>
    <row r="8" spans="1:18">
      <c r="A8" s="1" t="s">
        <v>9</v>
      </c>
      <c r="B8" s="32">
        <f>SUM(B13:B97)/$B$2</f>
        <v>8.4258116894917362E-5</v>
      </c>
      <c r="C8" s="16">
        <f>SUM(C13:C97)/$B$2</f>
        <v>162148.64864864864</v>
      </c>
      <c r="D8" s="4">
        <f>SUM(D13:D97)/$B$2</f>
        <v>0.16246299208108106</v>
      </c>
      <c r="E8" s="4">
        <f>SUM(E13:E49)/$B$2</f>
        <v>2.689431534918919E-3</v>
      </c>
      <c r="F8" s="30">
        <f>SUM(F13:F49)/$B$2</f>
        <v>47.567567567567565</v>
      </c>
      <c r="G8" s="86">
        <f>SUM(G13:G49)/$B$2</f>
        <v>2.1981361255913066E-2</v>
      </c>
      <c r="H8" s="30"/>
      <c r="K8"/>
      <c r="Q8"/>
    </row>
    <row r="9" spans="1:18">
      <c r="A9" s="1" t="s">
        <v>10</v>
      </c>
      <c r="B9" s="32">
        <f>_xlfn.STDEV.S(B13:B97)</f>
        <v>1.6985977950514995E-4</v>
      </c>
      <c r="C9" s="16">
        <f>_xlfn.STDEV.S(C13:C97)</f>
        <v>284115.44173844939</v>
      </c>
      <c r="D9" s="4">
        <f>_xlfn.STDEV.S(D13:D97)</f>
        <v>0.32905963060761728</v>
      </c>
      <c r="E9" s="4">
        <f>_xlfn.STDEV.S(E13:E49)</f>
        <v>6.1980068349355251E-3</v>
      </c>
      <c r="F9" s="30">
        <f>_xlfn.STDEV.S(F13:F49)</f>
        <v>49.668646795281973</v>
      </c>
      <c r="G9" s="86">
        <f>_xlfn.STDEV.S(G13:G49)</f>
        <v>2.0447653815327423E-2</v>
      </c>
      <c r="H9" s="30"/>
      <c r="K9"/>
      <c r="Q9"/>
    </row>
    <row r="10" spans="1:18" ht="15.75" thickBot="1">
      <c r="A10"/>
      <c r="B10"/>
      <c r="H10"/>
      <c r="I10" s="3"/>
      <c r="J10" s="4"/>
      <c r="K10" s="3"/>
      <c r="L10" s="3"/>
      <c r="M10" s="3"/>
      <c r="Q10"/>
    </row>
    <row r="11" spans="1:18" ht="15.75" thickBot="1">
      <c r="A11" s="20"/>
      <c r="B11" s="115" t="s">
        <v>5</v>
      </c>
      <c r="C11" s="116"/>
      <c r="D11" s="116"/>
      <c r="E11" s="116"/>
      <c r="F11" s="117"/>
      <c r="G11" s="88"/>
      <c r="H11" s="115" t="s">
        <v>6</v>
      </c>
      <c r="I11" s="116"/>
      <c r="J11" s="116"/>
      <c r="K11" s="116"/>
      <c r="L11" s="116"/>
      <c r="M11" s="115" t="s">
        <v>7</v>
      </c>
      <c r="N11" s="116"/>
      <c r="O11" s="116"/>
      <c r="P11" s="116"/>
      <c r="Q11" s="117"/>
    </row>
    <row r="12" spans="1:18" s="2" customFormat="1" ht="30.75" thickBot="1">
      <c r="A12" s="11" t="s">
        <v>2</v>
      </c>
      <c r="B12" s="11" t="s">
        <v>15</v>
      </c>
      <c r="C12" s="21" t="s">
        <v>0</v>
      </c>
      <c r="D12" s="12" t="s">
        <v>11</v>
      </c>
      <c r="E12" s="22" t="s">
        <v>13</v>
      </c>
      <c r="F12" s="28" t="s">
        <v>1</v>
      </c>
      <c r="G12" s="12" t="s">
        <v>14</v>
      </c>
      <c r="H12" s="11" t="str">
        <f>B12</f>
        <v>relative error ε</v>
      </c>
      <c r="I12" s="21" t="str">
        <f>C12</f>
        <v>n° elem</v>
      </c>
      <c r="J12" s="12" t="str">
        <f>D12</f>
        <v>exec time</v>
      </c>
      <c r="K12" s="12" t="s">
        <v>14</v>
      </c>
      <c r="L12" s="12" t="str">
        <f>F12</f>
        <v>n° rip</v>
      </c>
      <c r="M12" s="11" t="str">
        <f>H12</f>
        <v>relative error ε</v>
      </c>
      <c r="N12" s="21" t="str">
        <f>C12</f>
        <v>n° elem</v>
      </c>
      <c r="O12" s="12" t="str">
        <f>D12</f>
        <v>exec time</v>
      </c>
      <c r="P12" s="12" t="s">
        <v>14</v>
      </c>
      <c r="Q12" s="28" t="str">
        <f>F12</f>
        <v>n° rip</v>
      </c>
    </row>
    <row r="13" spans="1:18">
      <c r="A13" s="47">
        <v>1</v>
      </c>
      <c r="B13" s="97">
        <f>$B$3/(D13*F13)</f>
        <v>9.1889745432587381E-4</v>
      </c>
      <c r="C13" s="50">
        <v>100</v>
      </c>
      <c r="D13" s="25">
        <v>1.01571E-5</v>
      </c>
      <c r="E13" s="34">
        <v>7.0918199999999995E-7</v>
      </c>
      <c r="F13" s="95">
        <v>150</v>
      </c>
      <c r="G13" s="92">
        <f t="shared" ref="G13:G44" si="0">E13/D13</f>
        <v>6.982130726289984E-2</v>
      </c>
      <c r="H13" s="53">
        <f t="shared" ref="H13:H49" si="1">(B13-$B$7)/($B$6-$B$7)</f>
        <v>1</v>
      </c>
      <c r="I13" s="54">
        <f t="shared" ref="I13:I44" si="2">(C13-$C$7)/($C$6-$C$7)</f>
        <v>0</v>
      </c>
      <c r="J13" s="54">
        <f t="shared" ref="J13:J44" si="3">(D13-$D$7)/($D$6-$D$7)</f>
        <v>0</v>
      </c>
      <c r="K13" s="54">
        <f t="shared" ref="K13:K49" si="4">(G13-$G$7)/($G$6-$G$7)</f>
        <v>0.94949515070085633</v>
      </c>
      <c r="L13" s="54">
        <f t="shared" ref="L13:L44" si="5">(F13-$F$7)/($F$6-$F$7)</f>
        <v>1</v>
      </c>
      <c r="M13" s="35">
        <f t="shared" ref="M13:M49" si="6">(B13-$B$8)/$B$9</f>
        <v>4.9136961078278754</v>
      </c>
      <c r="N13" s="36">
        <f t="shared" ref="N13:N44" si="7">(C13-$C$8)/$C$9</f>
        <v>-0.57036198967962881</v>
      </c>
      <c r="O13" s="36">
        <f t="shared" ref="O13:O44" si="8">(D13-$D$8)/$D$9</f>
        <v>-0.49368813391392807</v>
      </c>
      <c r="P13" s="36">
        <f t="shared" ref="P13:P49" si="9">(G13-$G$8)/$G$9</f>
        <v>2.3396300836786601</v>
      </c>
      <c r="Q13" s="45">
        <f t="shared" ref="Q13:Q44" si="10">(F13-$F$8)/$F$9</f>
        <v>2.0623157472887401</v>
      </c>
    </row>
    <row r="14" spans="1:18">
      <c r="A14" s="24">
        <v>2</v>
      </c>
      <c r="B14" s="97">
        <f t="shared" ref="B14:B49" si="11">$B$3/(D14*F14)</f>
        <v>4.2549479726236648E-4</v>
      </c>
      <c r="C14" s="50">
        <v>200</v>
      </c>
      <c r="D14" s="25">
        <v>2.3008999999999999E-5</v>
      </c>
      <c r="E14" s="34">
        <v>1.10641E-6</v>
      </c>
      <c r="F14" s="95">
        <v>143</v>
      </c>
      <c r="G14" s="93">
        <f t="shared" si="0"/>
        <v>4.8085966360989177E-2</v>
      </c>
      <c r="H14" s="53">
        <f t="shared" si="1"/>
        <v>0.46291441063062633</v>
      </c>
      <c r="I14" s="54">
        <f t="shared" si="2"/>
        <v>1.0001000100010001E-4</v>
      </c>
      <c r="J14" s="54">
        <f t="shared" si="3"/>
        <v>1.0590684595756566E-5</v>
      </c>
      <c r="K14" s="54">
        <f t="shared" si="4"/>
        <v>0.63635677340605279</v>
      </c>
      <c r="L14" s="54">
        <f t="shared" si="5"/>
        <v>0.9517241379310345</v>
      </c>
      <c r="M14" s="35">
        <f t="shared" si="6"/>
        <v>2.0089316103056829</v>
      </c>
      <c r="N14" s="36">
        <f t="shared" si="7"/>
        <v>-0.57001002007393564</v>
      </c>
      <c r="O14" s="36">
        <f t="shared" si="8"/>
        <v>-0.49364907746699699</v>
      </c>
      <c r="P14" s="36">
        <f t="shared" si="9"/>
        <v>1.2766552750178251</v>
      </c>
      <c r="Q14" s="45">
        <f t="shared" si="10"/>
        <v>1.9213817687800903</v>
      </c>
    </row>
    <row r="15" spans="1:18">
      <c r="A15" s="24">
        <v>3</v>
      </c>
      <c r="B15" s="97">
        <f t="shared" si="11"/>
        <v>2.9219666271338498E-4</v>
      </c>
      <c r="C15" s="50">
        <v>300</v>
      </c>
      <c r="D15" s="25">
        <v>3.52301E-5</v>
      </c>
      <c r="E15" s="34">
        <v>1.1440599999999999E-6</v>
      </c>
      <c r="F15" s="95">
        <v>136</v>
      </c>
      <c r="G15" s="93">
        <f t="shared" si="0"/>
        <v>3.2473935640262158E-2</v>
      </c>
      <c r="H15" s="53">
        <f t="shared" si="1"/>
        <v>0.31781485323837072</v>
      </c>
      <c r="I15" s="54">
        <f t="shared" si="2"/>
        <v>2.0002000200020003E-4</v>
      </c>
      <c r="J15" s="54">
        <f t="shared" si="3"/>
        <v>2.0661554701593104E-5</v>
      </c>
      <c r="K15" s="54">
        <f t="shared" si="4"/>
        <v>0.4114361711377289</v>
      </c>
      <c r="L15" s="54">
        <f t="shared" si="5"/>
        <v>0.90344827586206899</v>
      </c>
      <c r="M15" s="35">
        <f t="shared" si="6"/>
        <v>1.2241776506731139</v>
      </c>
      <c r="N15" s="36">
        <f t="shared" si="7"/>
        <v>-0.56965805046824258</v>
      </c>
      <c r="O15" s="36">
        <f t="shared" si="8"/>
        <v>-0.49361193799784531</v>
      </c>
      <c r="P15" s="36">
        <f t="shared" si="9"/>
        <v>0.51314319379194151</v>
      </c>
      <c r="Q15" s="45">
        <f t="shared" si="10"/>
        <v>1.7804477902714402</v>
      </c>
    </row>
    <row r="16" spans="1:18">
      <c r="A16" s="24">
        <v>4</v>
      </c>
      <c r="B16" s="97">
        <f t="shared" si="11"/>
        <v>2.2596261364628249E-4</v>
      </c>
      <c r="C16" s="50">
        <v>400</v>
      </c>
      <c r="D16" s="25">
        <v>4.8028800000000003E-5</v>
      </c>
      <c r="E16" s="34">
        <v>1.25133E-6</v>
      </c>
      <c r="F16" s="95">
        <v>129</v>
      </c>
      <c r="G16" s="93">
        <f t="shared" si="0"/>
        <v>2.6053742754347388E-2</v>
      </c>
      <c r="H16" s="53">
        <f t="shared" si="1"/>
        <v>0.24571683598965943</v>
      </c>
      <c r="I16" s="54">
        <f t="shared" si="2"/>
        <v>3.0003000300030005E-4</v>
      </c>
      <c r="J16" s="54">
        <f t="shared" si="3"/>
        <v>3.1208399521091357E-5</v>
      </c>
      <c r="K16" s="54">
        <f t="shared" si="4"/>
        <v>0.31894124357768927</v>
      </c>
      <c r="L16" s="54">
        <f t="shared" si="5"/>
        <v>0.85517241379310349</v>
      </c>
      <c r="M16" s="35">
        <f t="shared" si="6"/>
        <v>0.83424396972721138</v>
      </c>
      <c r="N16" s="36">
        <f t="shared" si="7"/>
        <v>-0.56930608086254952</v>
      </c>
      <c r="O16" s="36">
        <f t="shared" si="8"/>
        <v>-0.49357304322373902</v>
      </c>
      <c r="P16" s="36">
        <f t="shared" si="9"/>
        <v>0.19916130893128148</v>
      </c>
      <c r="Q16" s="45">
        <f t="shared" si="10"/>
        <v>1.6395138117627901</v>
      </c>
    </row>
    <row r="17" spans="1:17">
      <c r="A17" s="24">
        <v>5</v>
      </c>
      <c r="B17" s="97">
        <f t="shared" si="11"/>
        <v>1.8717943849912039E-4</v>
      </c>
      <c r="C17" s="50">
        <v>500</v>
      </c>
      <c r="D17" s="25">
        <v>6.1307000000000001E-5</v>
      </c>
      <c r="E17" s="34">
        <v>1.0452899999999999E-6</v>
      </c>
      <c r="F17" s="95">
        <v>122</v>
      </c>
      <c r="G17" s="93">
        <f t="shared" si="0"/>
        <v>1.7050092159133539E-2</v>
      </c>
      <c r="H17" s="53">
        <f t="shared" si="1"/>
        <v>0.20350002952676249</v>
      </c>
      <c r="I17" s="54">
        <f t="shared" si="2"/>
        <v>4.0004000400040005E-4</v>
      </c>
      <c r="J17" s="54">
        <f t="shared" si="3"/>
        <v>4.2150379166075742E-5</v>
      </c>
      <c r="K17" s="54">
        <f t="shared" si="4"/>
        <v>0.18922675923450527</v>
      </c>
      <c r="L17" s="54">
        <f t="shared" si="5"/>
        <v>0.80689655172413788</v>
      </c>
      <c r="M17" s="35">
        <f t="shared" si="6"/>
        <v>0.60591931712170022</v>
      </c>
      <c r="N17" s="36">
        <f t="shared" si="7"/>
        <v>-0.56895411125685647</v>
      </c>
      <c r="O17" s="36">
        <f t="shared" si="8"/>
        <v>-0.49353269126693561</v>
      </c>
      <c r="P17" s="36">
        <f t="shared" si="9"/>
        <v>-0.24116552154668627</v>
      </c>
      <c r="Q17" s="45">
        <f t="shared" si="10"/>
        <v>1.49857983325414</v>
      </c>
    </row>
    <row r="18" spans="1:17">
      <c r="A18" s="24">
        <v>6</v>
      </c>
      <c r="B18" s="97">
        <f t="shared" si="11"/>
        <v>1.6168804163328482E-4</v>
      </c>
      <c r="C18" s="50">
        <v>600</v>
      </c>
      <c r="D18" s="25">
        <v>7.5292599999999998E-5</v>
      </c>
      <c r="E18" s="34">
        <v>1.0731500000000001E-6</v>
      </c>
      <c r="F18" s="95">
        <v>115</v>
      </c>
      <c r="G18" s="93">
        <f t="shared" si="0"/>
        <v>1.4253060725755254E-2</v>
      </c>
      <c r="H18" s="53">
        <f t="shared" si="1"/>
        <v>0.17575177622180779</v>
      </c>
      <c r="I18" s="54">
        <f t="shared" si="2"/>
        <v>5.0005000500050005E-4</v>
      </c>
      <c r="J18" s="54">
        <f t="shared" si="3"/>
        <v>5.3675295986344568E-5</v>
      </c>
      <c r="K18" s="54">
        <f t="shared" si="4"/>
        <v>0.14893027213346138</v>
      </c>
      <c r="L18" s="54">
        <f t="shared" si="5"/>
        <v>0.75862068965517238</v>
      </c>
      <c r="M18" s="35">
        <f t="shared" si="6"/>
        <v>0.45584613946834818</v>
      </c>
      <c r="N18" s="36">
        <f t="shared" si="7"/>
        <v>-0.5686021416511633</v>
      </c>
      <c r="O18" s="36">
        <f t="shared" si="8"/>
        <v>-0.49349018954779683</v>
      </c>
      <c r="P18" s="36">
        <f t="shared" si="9"/>
        <v>-0.37795536837408361</v>
      </c>
      <c r="Q18" s="45">
        <f t="shared" si="10"/>
        <v>1.3576458547454899</v>
      </c>
    </row>
    <row r="19" spans="1:17">
      <c r="A19" s="24">
        <v>7</v>
      </c>
      <c r="B19" s="97">
        <f t="shared" si="11"/>
        <v>1.4460588245161343E-4</v>
      </c>
      <c r="C19" s="50">
        <v>700</v>
      </c>
      <c r="D19" s="25">
        <v>8.9643399999999996E-5</v>
      </c>
      <c r="E19" s="34">
        <v>1.21553E-6</v>
      </c>
      <c r="F19" s="95">
        <v>108</v>
      </c>
      <c r="G19" s="93">
        <f t="shared" si="0"/>
        <v>1.3559615097151603E-2</v>
      </c>
      <c r="H19" s="53">
        <f t="shared" si="1"/>
        <v>0.15715726441598962</v>
      </c>
      <c r="I19" s="54">
        <f t="shared" si="2"/>
        <v>6.0006000600060011E-4</v>
      </c>
      <c r="J19" s="54">
        <f t="shared" si="3"/>
        <v>6.5501158037619743E-5</v>
      </c>
      <c r="K19" s="54">
        <f t="shared" si="4"/>
        <v>0.13893988643566751</v>
      </c>
      <c r="L19" s="54">
        <f t="shared" si="5"/>
        <v>0.71034482758620687</v>
      </c>
      <c r="M19" s="35">
        <f t="shared" si="6"/>
        <v>0.35527990047147323</v>
      </c>
      <c r="N19" s="36">
        <f t="shared" si="7"/>
        <v>-0.56825017204547024</v>
      </c>
      <c r="O19" s="36">
        <f t="shared" si="8"/>
        <v>-0.49344657799941727</v>
      </c>
      <c r="P19" s="36">
        <f t="shared" si="9"/>
        <v>-0.41186858085638067</v>
      </c>
      <c r="Q19" s="45">
        <f t="shared" si="10"/>
        <v>1.2167118762368399</v>
      </c>
    </row>
    <row r="20" spans="1:17">
      <c r="A20" s="24">
        <v>8</v>
      </c>
      <c r="B20" s="97">
        <f t="shared" si="11"/>
        <v>1.3188382956351254E-4</v>
      </c>
      <c r="C20" s="50">
        <v>800</v>
      </c>
      <c r="D20" s="25">
        <v>1.05103E-4</v>
      </c>
      <c r="E20" s="34">
        <v>1.5833500000000001E-6</v>
      </c>
      <c r="F20" s="95">
        <v>101</v>
      </c>
      <c r="G20" s="93">
        <f>E20/D20</f>
        <v>1.5064746011055822E-2</v>
      </c>
      <c r="H20" s="53">
        <f t="shared" si="1"/>
        <v>0.14330887674402268</v>
      </c>
      <c r="I20" s="54">
        <f t="shared" si="2"/>
        <v>7.0007000700070005E-4</v>
      </c>
      <c r="J20" s="54">
        <f t="shared" si="3"/>
        <v>7.8240733320384014E-5</v>
      </c>
      <c r="K20" s="54">
        <f t="shared" si="4"/>
        <v>0.16062412199117151</v>
      </c>
      <c r="L20" s="54">
        <f t="shared" si="5"/>
        <v>0.66206896551724137</v>
      </c>
      <c r="M20" s="35">
        <f t="shared" si="6"/>
        <v>0.28038251790590146</v>
      </c>
      <c r="N20" s="36">
        <f t="shared" si="7"/>
        <v>-0.56789820243977718</v>
      </c>
      <c r="O20" s="36">
        <f t="shared" si="8"/>
        <v>-0.49339959684900558</v>
      </c>
      <c r="P20" s="36">
        <f t="shared" si="9"/>
        <v>-0.33825960216876311</v>
      </c>
      <c r="Q20" s="45">
        <f t="shared" si="10"/>
        <v>1.0757778977281898</v>
      </c>
    </row>
    <row r="21" spans="1:17">
      <c r="A21" s="24">
        <v>9</v>
      </c>
      <c r="B21" s="97">
        <f t="shared" si="11"/>
        <v>1.2452857041201168E-4</v>
      </c>
      <c r="C21" s="50">
        <v>900</v>
      </c>
      <c r="D21" s="25">
        <v>1.1959999999999999E-4</v>
      </c>
      <c r="E21" s="34">
        <v>1.8937599999999999E-6</v>
      </c>
      <c r="F21" s="95">
        <v>94</v>
      </c>
      <c r="G21" s="93">
        <f t="shared" si="0"/>
        <v>1.5834113712374583E-2</v>
      </c>
      <c r="H21" s="53">
        <f t="shared" si="1"/>
        <v>0.13530242675881346</v>
      </c>
      <c r="I21" s="54">
        <f t="shared" si="2"/>
        <v>8.0008000800080011E-4</v>
      </c>
      <c r="J21" s="54">
        <f t="shared" si="3"/>
        <v>9.0187072350775079E-5</v>
      </c>
      <c r="K21" s="54">
        <f t="shared" si="4"/>
        <v>0.17170830763248401</v>
      </c>
      <c r="L21" s="54">
        <f t="shared" si="5"/>
        <v>0.61379310344827587</v>
      </c>
      <c r="M21" s="35">
        <f t="shared" si="6"/>
        <v>0.23708057101224109</v>
      </c>
      <c r="N21" s="36">
        <f t="shared" si="7"/>
        <v>-0.56754623283408401</v>
      </c>
      <c r="O21" s="36">
        <f t="shared" si="8"/>
        <v>-0.49335554100425416</v>
      </c>
      <c r="P21" s="36">
        <f t="shared" si="9"/>
        <v>-0.30063339290938834</v>
      </c>
      <c r="Q21" s="45">
        <f t="shared" si="10"/>
        <v>0.9348439192195398</v>
      </c>
    </row>
    <row r="22" spans="1:17">
      <c r="A22" s="24">
        <v>10</v>
      </c>
      <c r="B22" s="97">
        <f t="shared" si="11"/>
        <v>1.1787163896388473E-4</v>
      </c>
      <c r="C22" s="50">
        <v>1000</v>
      </c>
      <c r="D22" s="25">
        <v>1.3652099999999999E-4</v>
      </c>
      <c r="E22" s="34">
        <v>2.2786500000000002E-6</v>
      </c>
      <c r="F22" s="95">
        <v>87</v>
      </c>
      <c r="G22" s="93">
        <f t="shared" si="0"/>
        <v>1.669083877205705E-2</v>
      </c>
      <c r="H22" s="53">
        <f t="shared" si="1"/>
        <v>0.12805613025224927</v>
      </c>
      <c r="I22" s="54">
        <f t="shared" si="2"/>
        <v>9.0009000900090005E-4</v>
      </c>
      <c r="J22" s="54">
        <f t="shared" si="3"/>
        <v>1.041309229911315E-4</v>
      </c>
      <c r="K22" s="54">
        <f t="shared" si="4"/>
        <v>0.18405103996815114</v>
      </c>
      <c r="L22" s="54">
        <f t="shared" si="5"/>
        <v>0.56551724137931036</v>
      </c>
      <c r="M22" s="35">
        <f t="shared" si="6"/>
        <v>0.19788982516575235</v>
      </c>
      <c r="N22" s="36">
        <f t="shared" si="7"/>
        <v>-0.56719426322839095</v>
      </c>
      <c r="O22" s="36">
        <f t="shared" si="8"/>
        <v>-0.49330411871350172</v>
      </c>
      <c r="P22" s="36">
        <f t="shared" si="9"/>
        <v>-0.25873494003944242</v>
      </c>
      <c r="Q22" s="45">
        <f t="shared" si="10"/>
        <v>0.79390994071088972</v>
      </c>
    </row>
    <row r="23" spans="1:17">
      <c r="A23" s="24">
        <v>11</v>
      </c>
      <c r="B23" s="97">
        <f t="shared" si="11"/>
        <v>5.7509226122990871E-5</v>
      </c>
      <c r="C23" s="50">
        <v>2000</v>
      </c>
      <c r="D23" s="25">
        <v>3.0429900000000001E-4</v>
      </c>
      <c r="E23" s="34">
        <v>3.5333999999999999E-6</v>
      </c>
      <c r="F23" s="95">
        <v>80</v>
      </c>
      <c r="G23" s="93">
        <f t="shared" si="0"/>
        <v>1.1611605690455768E-2</v>
      </c>
      <c r="H23" s="53">
        <f t="shared" si="1"/>
        <v>6.2349588926842343E-2</v>
      </c>
      <c r="I23" s="54">
        <f t="shared" si="2"/>
        <v>1.9001900190019003E-3</v>
      </c>
      <c r="J23" s="54">
        <f t="shared" si="3"/>
        <v>2.4238938128187806E-4</v>
      </c>
      <c r="K23" s="54">
        <f t="shared" si="4"/>
        <v>0.11087515502332862</v>
      </c>
      <c r="L23" s="54">
        <f t="shared" si="5"/>
        <v>0.51724137931034486</v>
      </c>
      <c r="M23" s="35">
        <f t="shared" si="6"/>
        <v>-0.15747630692712336</v>
      </c>
      <c r="N23" s="36">
        <f t="shared" si="7"/>
        <v>-0.56367456717146003</v>
      </c>
      <c r="O23" s="36">
        <f t="shared" si="8"/>
        <v>-0.49279424760080948</v>
      </c>
      <c r="P23" s="36">
        <f t="shared" si="9"/>
        <v>-0.50713669446438892</v>
      </c>
      <c r="Q23" s="45">
        <f t="shared" si="10"/>
        <v>0.65297596220223975</v>
      </c>
    </row>
    <row r="24" spans="1:17">
      <c r="A24" s="24">
        <v>12</v>
      </c>
      <c r="B24" s="97">
        <f t="shared" si="11"/>
        <v>3.8646632473230441E-5</v>
      </c>
      <c r="C24" s="50">
        <v>3000</v>
      </c>
      <c r="D24" s="25">
        <v>4.9624200000000004E-4</v>
      </c>
      <c r="E24" s="34">
        <v>5.0077399999999998E-6</v>
      </c>
      <c r="F24" s="95">
        <v>73</v>
      </c>
      <c r="G24" s="93">
        <f t="shared" si="0"/>
        <v>1.0091326409292238E-2</v>
      </c>
      <c r="H24" s="53">
        <f t="shared" si="1"/>
        <v>4.1817013590279825E-2</v>
      </c>
      <c r="I24" s="54">
        <f t="shared" si="2"/>
        <v>2.9002900290029002E-3</v>
      </c>
      <c r="J24" s="54">
        <f t="shared" si="3"/>
        <v>4.0056115147642539E-4</v>
      </c>
      <c r="K24" s="54">
        <f t="shared" si="4"/>
        <v>8.8972678807894154E-2</v>
      </c>
      <c r="L24" s="54">
        <f t="shared" si="5"/>
        <v>0.4689655172413793</v>
      </c>
      <c r="M24" s="35">
        <f t="shared" si="6"/>
        <v>-0.26852433551112692</v>
      </c>
      <c r="N24" s="36">
        <f t="shared" si="7"/>
        <v>-0.56015487111452922</v>
      </c>
      <c r="O24" s="36">
        <f t="shared" si="8"/>
        <v>-0.492210939950322</v>
      </c>
      <c r="P24" s="36">
        <f t="shared" si="9"/>
        <v>-0.58148650960180759</v>
      </c>
      <c r="Q24" s="45">
        <f t="shared" si="10"/>
        <v>0.51204198369358966</v>
      </c>
    </row>
    <row r="25" spans="1:17">
      <c r="A25" s="24">
        <v>13</v>
      </c>
      <c r="B25" s="97">
        <f t="shared" si="11"/>
        <v>3.0695849473868753E-5</v>
      </c>
      <c r="C25" s="50">
        <v>4000</v>
      </c>
      <c r="D25" s="25">
        <v>6.91042E-4</v>
      </c>
      <c r="E25" s="34">
        <v>5.1869899999999998E-6</v>
      </c>
      <c r="F25" s="95">
        <v>66</v>
      </c>
      <c r="G25" s="93">
        <f t="shared" si="0"/>
        <v>7.5060416009446601E-3</v>
      </c>
      <c r="H25" s="53">
        <f t="shared" si="1"/>
        <v>3.3162315622955074E-2</v>
      </c>
      <c r="I25" s="54">
        <f t="shared" si="2"/>
        <v>3.9003900390039005E-3</v>
      </c>
      <c r="J25" s="54">
        <f t="shared" si="3"/>
        <v>5.6108724950499538E-4</v>
      </c>
      <c r="K25" s="54">
        <f t="shared" si="4"/>
        <v>5.1726799233964699E-2</v>
      </c>
      <c r="L25" s="54">
        <f t="shared" si="5"/>
        <v>0.4206896551724138</v>
      </c>
      <c r="M25" s="35">
        <f t="shared" si="6"/>
        <v>-0.31533225568225032</v>
      </c>
      <c r="N25" s="36">
        <f t="shared" si="7"/>
        <v>-0.5566351750575983</v>
      </c>
      <c r="O25" s="36">
        <f t="shared" si="8"/>
        <v>-0.49161894998291006</v>
      </c>
      <c r="P25" s="36">
        <f t="shared" si="9"/>
        <v>-0.70792081016736519</v>
      </c>
      <c r="Q25" s="45">
        <f t="shared" si="10"/>
        <v>0.37110800518493958</v>
      </c>
    </row>
    <row r="26" spans="1:17">
      <c r="A26" s="24">
        <v>14</v>
      </c>
      <c r="B26" s="97">
        <f t="shared" si="11"/>
        <v>2.5782604248553291E-5</v>
      </c>
      <c r="C26" s="50">
        <v>5000</v>
      </c>
      <c r="D26" s="25">
        <v>9.2034199999999999E-4</v>
      </c>
      <c r="E26" s="34">
        <v>1.2544299999999999E-5</v>
      </c>
      <c r="F26" s="95">
        <v>59</v>
      </c>
      <c r="G26" s="93">
        <f t="shared" si="0"/>
        <v>1.3630041875737497E-2</v>
      </c>
      <c r="H26" s="53">
        <f t="shared" si="1"/>
        <v>2.7814080931111561E-2</v>
      </c>
      <c r="I26" s="54">
        <f t="shared" si="2"/>
        <v>4.9004900490049004E-3</v>
      </c>
      <c r="J26" s="54">
        <f t="shared" si="3"/>
        <v>7.5004327762589421E-4</v>
      </c>
      <c r="K26" s="54">
        <f t="shared" si="4"/>
        <v>0.13995451635401165</v>
      </c>
      <c r="L26" s="54">
        <f t="shared" si="5"/>
        <v>0.3724137931034483</v>
      </c>
      <c r="M26" s="35">
        <f t="shared" si="6"/>
        <v>-0.34425755653704448</v>
      </c>
      <c r="N26" s="36">
        <f t="shared" si="7"/>
        <v>-0.55311547900066738</v>
      </c>
      <c r="O26" s="36">
        <f t="shared" si="8"/>
        <v>-0.49092211579642359</v>
      </c>
      <c r="P26" s="36">
        <f t="shared" si="9"/>
        <v>-0.40842433345166851</v>
      </c>
      <c r="Q26" s="45">
        <f t="shared" si="10"/>
        <v>0.23017402667628953</v>
      </c>
    </row>
    <row r="27" spans="1:17">
      <c r="A27" s="24">
        <v>15</v>
      </c>
      <c r="B27" s="97">
        <f t="shared" si="11"/>
        <v>2.3190357051988805E-5</v>
      </c>
      <c r="C27" s="50">
        <v>6000</v>
      </c>
      <c r="D27" s="25">
        <v>1.1609599999999999E-3</v>
      </c>
      <c r="E27" s="34">
        <v>8.4441400000000004E-6</v>
      </c>
      <c r="F27" s="95">
        <v>52</v>
      </c>
      <c r="G27" s="93">
        <f t="shared" si="0"/>
        <v>7.2734116593164283E-3</v>
      </c>
      <c r="H27" s="53">
        <f t="shared" si="1"/>
        <v>2.4992331608471124E-2</v>
      </c>
      <c r="I27" s="54">
        <f t="shared" si="2"/>
        <v>5.9005900590059007E-3</v>
      </c>
      <c r="J27" s="54">
        <f t="shared" si="3"/>
        <v>9.4832597092896632E-4</v>
      </c>
      <c r="K27" s="54">
        <f t="shared" si="4"/>
        <v>4.8375328338688989E-2</v>
      </c>
      <c r="L27" s="54">
        <f t="shared" si="5"/>
        <v>0.32413793103448274</v>
      </c>
      <c r="M27" s="35">
        <f t="shared" si="6"/>
        <v>-0.3595186572173612</v>
      </c>
      <c r="N27" s="36">
        <f t="shared" si="7"/>
        <v>-0.54959578294373646</v>
      </c>
      <c r="O27" s="36">
        <f t="shared" si="8"/>
        <v>-0.49019088662815496</v>
      </c>
      <c r="P27" s="36">
        <f t="shared" si="9"/>
        <v>-0.71929766267715556</v>
      </c>
      <c r="Q27" s="45">
        <f t="shared" si="10"/>
        <v>8.9240048167639474E-2</v>
      </c>
    </row>
    <row r="28" spans="1:17">
      <c r="A28" s="24">
        <v>16</v>
      </c>
      <c r="B28" s="97">
        <f t="shared" si="11"/>
        <v>2.1607489155741379E-5</v>
      </c>
      <c r="C28" s="50">
        <v>7000</v>
      </c>
      <c r="D28" s="25">
        <v>1.43983E-3</v>
      </c>
      <c r="E28" s="34">
        <v>8.2011100000000008E-6</v>
      </c>
      <c r="F28" s="95">
        <v>45</v>
      </c>
      <c r="G28" s="93">
        <f t="shared" si="0"/>
        <v>5.6958877089656424E-3</v>
      </c>
      <c r="H28" s="53">
        <f t="shared" si="1"/>
        <v>2.3269326017034908E-2</v>
      </c>
      <c r="I28" s="54">
        <f t="shared" si="2"/>
        <v>6.900690069006901E-3</v>
      </c>
      <c r="J28" s="54">
        <f t="shared" si="3"/>
        <v>1.1781304522289014E-3</v>
      </c>
      <c r="K28" s="54">
        <f t="shared" si="4"/>
        <v>2.5648135230201357E-2</v>
      </c>
      <c r="L28" s="54">
        <f t="shared" si="5"/>
        <v>0.27586206896551724</v>
      </c>
      <c r="M28" s="35">
        <f t="shared" si="6"/>
        <v>-0.36883733113097844</v>
      </c>
      <c r="N28" s="36">
        <f t="shared" si="7"/>
        <v>-0.54607608688680565</v>
      </c>
      <c r="O28" s="36">
        <f t="shared" si="8"/>
        <v>-0.48934341105211704</v>
      </c>
      <c r="P28" s="36">
        <f t="shared" si="9"/>
        <v>-0.79644704933041965</v>
      </c>
      <c r="Q28" s="45">
        <f t="shared" si="10"/>
        <v>-5.1693930341010587E-2</v>
      </c>
    </row>
    <row r="29" spans="1:17">
      <c r="A29" s="24">
        <v>17</v>
      </c>
      <c r="B29" s="97">
        <f t="shared" si="11"/>
        <v>2.1459253782040195E-5</v>
      </c>
      <c r="C29" s="50">
        <v>8000</v>
      </c>
      <c r="D29" s="25">
        <v>1.7168400000000001E-3</v>
      </c>
      <c r="E29" s="34">
        <v>1.1796200000000001E-5</v>
      </c>
      <c r="F29" s="95">
        <v>38</v>
      </c>
      <c r="G29" s="93">
        <f t="shared" si="0"/>
        <v>6.8708790568719272E-3</v>
      </c>
      <c r="H29" s="53">
        <f t="shared" si="1"/>
        <v>2.3107966766309506E-2</v>
      </c>
      <c r="I29" s="54">
        <f t="shared" si="2"/>
        <v>7.9007900790079005E-3</v>
      </c>
      <c r="J29" s="54">
        <f t="shared" si="3"/>
        <v>1.4064021894716846E-3</v>
      </c>
      <c r="K29" s="54">
        <f t="shared" si="4"/>
        <v>4.2576090751085982E-2</v>
      </c>
      <c r="L29" s="54">
        <f t="shared" si="5"/>
        <v>0.22758620689655173</v>
      </c>
      <c r="M29" s="35">
        <f t="shared" si="6"/>
        <v>-0.36971002373739204</v>
      </c>
      <c r="N29" s="36">
        <f t="shared" si="7"/>
        <v>-0.54255639082987472</v>
      </c>
      <c r="O29" s="36">
        <f t="shared" si="8"/>
        <v>-0.48850158794702059</v>
      </c>
      <c r="P29" s="36">
        <f t="shared" si="9"/>
        <v>-0.73898366705105423</v>
      </c>
      <c r="Q29" s="45">
        <f t="shared" si="10"/>
        <v>-0.19262790884966063</v>
      </c>
    </row>
    <row r="30" spans="1:17">
      <c r="A30" s="24">
        <v>18</v>
      </c>
      <c r="B30" s="97">
        <f t="shared" si="11"/>
        <v>2.2487658692596435E-5</v>
      </c>
      <c r="C30" s="50">
        <v>9000</v>
      </c>
      <c r="D30" s="25">
        <v>2.0082699999999999E-3</v>
      </c>
      <c r="E30" s="34">
        <v>1.20864E-5</v>
      </c>
      <c r="F30" s="95">
        <v>31</v>
      </c>
      <c r="G30" s="93">
        <f t="shared" si="0"/>
        <v>6.0183142704915175E-3</v>
      </c>
      <c r="H30" s="53">
        <f t="shared" si="1"/>
        <v>2.4227420521957529E-2</v>
      </c>
      <c r="I30" s="54">
        <f t="shared" si="2"/>
        <v>8.9008900890089008E-3</v>
      </c>
      <c r="J30" s="54">
        <f t="shared" si="3"/>
        <v>1.6465568134371167E-3</v>
      </c>
      <c r="K30" s="54">
        <f t="shared" si="4"/>
        <v>3.029329496008994E-2</v>
      </c>
      <c r="L30" s="54">
        <f t="shared" si="5"/>
        <v>0.1793103448275862</v>
      </c>
      <c r="M30" s="35">
        <f t="shared" si="6"/>
        <v>-0.36365558922939795</v>
      </c>
      <c r="N30" s="36">
        <f t="shared" si="7"/>
        <v>-0.5390366947729438</v>
      </c>
      <c r="O30" s="36">
        <f t="shared" si="8"/>
        <v>-0.48761594299731381</v>
      </c>
      <c r="P30" s="36">
        <f t="shared" si="9"/>
        <v>-0.78067866023121713</v>
      </c>
      <c r="Q30" s="45">
        <f t="shared" si="10"/>
        <v>-0.33356188735831072</v>
      </c>
    </row>
    <row r="31" spans="1:17">
      <c r="A31" s="24">
        <v>19</v>
      </c>
      <c r="B31" s="97">
        <f t="shared" si="11"/>
        <v>2.5186016723515099E-5</v>
      </c>
      <c r="C31" s="50">
        <v>10000</v>
      </c>
      <c r="D31" s="25">
        <v>2.3161000000000002E-3</v>
      </c>
      <c r="E31" s="34">
        <v>1.9234800000000001E-5</v>
      </c>
      <c r="F31" s="95">
        <v>24</v>
      </c>
      <c r="G31" s="93">
        <f t="shared" si="0"/>
        <v>8.3048227624023148E-3</v>
      </c>
      <c r="H31" s="53">
        <f t="shared" si="1"/>
        <v>2.7164675100177192E-2</v>
      </c>
      <c r="I31" s="54">
        <f t="shared" si="2"/>
        <v>9.9009900990099011E-3</v>
      </c>
      <c r="J31" s="54">
        <f t="shared" si="3"/>
        <v>1.9002259548957141E-3</v>
      </c>
      <c r="K31" s="54">
        <f t="shared" si="4"/>
        <v>6.3234740970020964E-2</v>
      </c>
      <c r="L31" s="54">
        <f t="shared" si="5"/>
        <v>0.1310344827586207</v>
      </c>
      <c r="M31" s="35">
        <f t="shared" si="6"/>
        <v>-0.34776979190421747</v>
      </c>
      <c r="N31" s="36">
        <f t="shared" si="7"/>
        <v>-0.53551699871601288</v>
      </c>
      <c r="O31" s="36">
        <f t="shared" si="8"/>
        <v>-0.48668045905651086</v>
      </c>
      <c r="P31" s="36">
        <f t="shared" si="9"/>
        <v>-0.66885612486548018</v>
      </c>
      <c r="Q31" s="45">
        <f t="shared" si="10"/>
        <v>-0.47449586586696074</v>
      </c>
    </row>
    <row r="32" spans="1:17">
      <c r="A32" s="24">
        <v>20</v>
      </c>
      <c r="B32" s="97">
        <f t="shared" si="11"/>
        <v>1.4478187008329818E-5</v>
      </c>
      <c r="C32" s="50">
        <v>20000</v>
      </c>
      <c r="D32" s="25">
        <v>5.6880699999999999E-3</v>
      </c>
      <c r="E32" s="34">
        <v>2.96204E-4</v>
      </c>
      <c r="F32" s="95">
        <v>17</v>
      </c>
      <c r="G32" s="93">
        <f t="shared" si="0"/>
        <v>5.207460527032895E-2</v>
      </c>
      <c r="H32" s="53">
        <f t="shared" si="1"/>
        <v>1.5508837923145235E-2</v>
      </c>
      <c r="I32" s="54">
        <f t="shared" si="2"/>
        <v>1.9901990199019903E-2</v>
      </c>
      <c r="J32" s="54">
        <f t="shared" si="3"/>
        <v>4.6789178787632561E-3</v>
      </c>
      <c r="K32" s="54">
        <f t="shared" si="4"/>
        <v>0.69382060253678324</v>
      </c>
      <c r="L32" s="54">
        <f t="shared" si="5"/>
        <v>8.2758620689655171E-2</v>
      </c>
      <c r="M32" s="35">
        <f t="shared" si="6"/>
        <v>-0.41080902194666924</v>
      </c>
      <c r="N32" s="36">
        <f t="shared" si="7"/>
        <v>-0.50032003814670389</v>
      </c>
      <c r="O32" s="36">
        <f t="shared" si="8"/>
        <v>-0.47643316742194125</v>
      </c>
      <c r="P32" s="36">
        <f t="shared" si="9"/>
        <v>1.4717211219537663</v>
      </c>
      <c r="Q32" s="45">
        <f t="shared" si="10"/>
        <v>-0.61542984437561077</v>
      </c>
    </row>
    <row r="33" spans="1:17">
      <c r="A33" s="24">
        <v>21</v>
      </c>
      <c r="B33" s="97">
        <f t="shared" si="11"/>
        <v>1.4234267575761891E-5</v>
      </c>
      <c r="C33" s="50">
        <v>30000</v>
      </c>
      <c r="D33" s="25">
        <v>9.8354199999999992E-3</v>
      </c>
      <c r="E33" s="34">
        <v>7.2120099999999998E-4</v>
      </c>
      <c r="F33" s="95">
        <v>10</v>
      </c>
      <c r="G33" s="93">
        <f t="shared" si="0"/>
        <v>7.3326914356478937E-2</v>
      </c>
      <c r="H33" s="53">
        <f t="shared" si="1"/>
        <v>1.5243323316922661E-2</v>
      </c>
      <c r="I33" s="54">
        <f t="shared" si="2"/>
        <v>2.9902990299029902E-2</v>
      </c>
      <c r="J33" s="54">
        <f t="shared" si="3"/>
        <v>8.0965663010363047E-3</v>
      </c>
      <c r="K33" s="54">
        <f t="shared" si="4"/>
        <v>1</v>
      </c>
      <c r="L33" s="54">
        <f t="shared" si="5"/>
        <v>3.4482758620689655E-2</v>
      </c>
      <c r="M33" s="35">
        <f t="shared" si="6"/>
        <v>-0.41224502659284584</v>
      </c>
      <c r="N33" s="36">
        <f t="shared" si="7"/>
        <v>-0.46512307757739496</v>
      </c>
      <c r="O33" s="36">
        <f t="shared" si="8"/>
        <v>-0.46382952475589367</v>
      </c>
      <c r="P33" s="36">
        <f t="shared" si="9"/>
        <v>2.5110730827258818</v>
      </c>
      <c r="Q33" s="45">
        <f t="shared" si="10"/>
        <v>-0.75636382288426085</v>
      </c>
    </row>
    <row r="34" spans="1:17">
      <c r="A34" s="24">
        <v>22</v>
      </c>
      <c r="B34" s="97">
        <f t="shared" si="11"/>
        <v>2.082512104601608E-5</v>
      </c>
      <c r="C34" s="50">
        <v>40000</v>
      </c>
      <c r="D34" s="25">
        <v>1.34453E-2</v>
      </c>
      <c r="E34" s="34">
        <v>7.9131199999999996E-4</v>
      </c>
      <c r="F34" s="95">
        <v>5</v>
      </c>
      <c r="G34" s="93">
        <f t="shared" si="0"/>
        <v>5.885417208987527E-2</v>
      </c>
      <c r="H34" s="53">
        <f t="shared" si="1"/>
        <v>2.2417691695046389E-2</v>
      </c>
      <c r="I34" s="54">
        <f t="shared" si="2"/>
        <v>3.9903990399039906E-2</v>
      </c>
      <c r="J34" s="54">
        <f t="shared" si="3"/>
        <v>1.1071309374708658E-2</v>
      </c>
      <c r="K34" s="54">
        <f t="shared" si="4"/>
        <v>0.79149298606253737</v>
      </c>
      <c r="L34" s="54">
        <f t="shared" si="5"/>
        <v>0</v>
      </c>
      <c r="M34" s="35">
        <f t="shared" si="6"/>
        <v>-0.3734432956035838</v>
      </c>
      <c r="N34" s="36">
        <f t="shared" si="7"/>
        <v>-0.42992611700808603</v>
      </c>
      <c r="O34" s="36">
        <f t="shared" si="8"/>
        <v>-0.45285923346451212</v>
      </c>
      <c r="P34" s="36">
        <f t="shared" si="9"/>
        <v>1.8032783206806149</v>
      </c>
      <c r="Q34" s="45">
        <f t="shared" si="10"/>
        <v>-0.85703095039043953</v>
      </c>
    </row>
    <row r="35" spans="1:17">
      <c r="A35" s="24">
        <v>23</v>
      </c>
      <c r="B35" s="97">
        <f t="shared" si="11"/>
        <v>1.5876435966931649E-5</v>
      </c>
      <c r="C35" s="50">
        <v>50000</v>
      </c>
      <c r="D35" s="25">
        <v>1.7636200000000001E-2</v>
      </c>
      <c r="E35" s="34">
        <v>1.1102799999999999E-3</v>
      </c>
      <c r="F35" s="95">
        <v>5</v>
      </c>
      <c r="G35" s="93">
        <f t="shared" si="0"/>
        <v>6.2954604733445968E-2</v>
      </c>
      <c r="H35" s="53">
        <f t="shared" si="1"/>
        <v>1.7030879515878523E-2</v>
      </c>
      <c r="I35" s="54">
        <f t="shared" si="2"/>
        <v>4.9904990499049902E-2</v>
      </c>
      <c r="J35" s="54">
        <f t="shared" si="3"/>
        <v>1.4524845433373616E-2</v>
      </c>
      <c r="K35" s="54">
        <f t="shared" si="4"/>
        <v>0.85056741374273526</v>
      </c>
      <c r="L35" s="54">
        <f t="shared" si="5"/>
        <v>0</v>
      </c>
      <c r="M35" s="35">
        <f t="shared" si="6"/>
        <v>-0.40257723827972158</v>
      </c>
      <c r="N35" s="36">
        <f t="shared" si="7"/>
        <v>-0.39472915643877704</v>
      </c>
      <c r="O35" s="36">
        <f t="shared" si="8"/>
        <v>-0.44012324396540098</v>
      </c>
      <c r="P35" s="36">
        <f t="shared" si="9"/>
        <v>2.0038114811401804</v>
      </c>
      <c r="Q35" s="45">
        <f t="shared" si="10"/>
        <v>-0.85703095039043953</v>
      </c>
    </row>
    <row r="36" spans="1:17">
      <c r="A36" s="24">
        <v>24</v>
      </c>
      <c r="B36" s="97">
        <f t="shared" si="11"/>
        <v>1.3371410015186102E-5</v>
      </c>
      <c r="C36" s="50">
        <v>60000</v>
      </c>
      <c r="D36" s="25">
        <v>2.0940199999999999E-2</v>
      </c>
      <c r="E36" s="34">
        <v>1.0518699999999999E-4</v>
      </c>
      <c r="F36" s="95">
        <v>5</v>
      </c>
      <c r="G36" s="93">
        <f t="shared" si="0"/>
        <v>5.0232089473835019E-3</v>
      </c>
      <c r="H36" s="53">
        <f t="shared" si="1"/>
        <v>1.4304073487540373E-2</v>
      </c>
      <c r="I36" s="54">
        <f t="shared" si="2"/>
        <v>5.9905990599059905E-2</v>
      </c>
      <c r="J36" s="54">
        <f t="shared" si="3"/>
        <v>1.7247526274679546E-2</v>
      </c>
      <c r="K36" s="54">
        <f t="shared" si="4"/>
        <v>1.5956935225880608E-2</v>
      </c>
      <c r="L36" s="54">
        <f t="shared" si="5"/>
        <v>0</v>
      </c>
      <c r="M36" s="35">
        <f t="shared" si="6"/>
        <v>-0.41732484927417474</v>
      </c>
      <c r="N36" s="36">
        <f t="shared" si="7"/>
        <v>-0.35953219586946811</v>
      </c>
      <c r="O36" s="36">
        <f t="shared" si="8"/>
        <v>-0.43008251063722253</v>
      </c>
      <c r="P36" s="36">
        <f t="shared" si="9"/>
        <v>-0.82934465057393758</v>
      </c>
      <c r="Q36" s="45">
        <f t="shared" si="10"/>
        <v>-0.85703095039043953</v>
      </c>
    </row>
    <row r="37" spans="1:17">
      <c r="A37" s="24">
        <v>25</v>
      </c>
      <c r="B37" s="97">
        <f t="shared" si="11"/>
        <v>1.1137141970717272E-5</v>
      </c>
      <c r="C37" s="50">
        <v>70000</v>
      </c>
      <c r="D37" s="25">
        <v>2.51411E-2</v>
      </c>
      <c r="E37" s="34">
        <v>2.7097200000000002E-4</v>
      </c>
      <c r="F37" s="95">
        <v>5</v>
      </c>
      <c r="G37" s="93">
        <f t="shared" si="0"/>
        <v>1.0778048693175717E-2</v>
      </c>
      <c r="H37" s="53">
        <f t="shared" si="1"/>
        <v>1.1871996658821056E-2</v>
      </c>
      <c r="I37" s="54">
        <f t="shared" si="2"/>
        <v>6.9906990699069901E-2</v>
      </c>
      <c r="J37" s="54">
        <f t="shared" si="3"/>
        <v>2.0709302892791558E-2</v>
      </c>
      <c r="K37" s="54">
        <f t="shared" si="4"/>
        <v>9.8866202107018061E-2</v>
      </c>
      <c r="L37" s="54">
        <f t="shared" si="5"/>
        <v>0</v>
      </c>
      <c r="M37" s="35">
        <f t="shared" si="6"/>
        <v>-0.43047845191617684</v>
      </c>
      <c r="N37" s="36">
        <f t="shared" si="7"/>
        <v>-0.32433523530015917</v>
      </c>
      <c r="O37" s="36">
        <f t="shared" si="8"/>
        <v>-0.41731613150939412</v>
      </c>
      <c r="P37" s="36">
        <f t="shared" si="9"/>
        <v>-0.54790210475587287</v>
      </c>
      <c r="Q37" s="45">
        <f t="shared" si="10"/>
        <v>-0.85703095039043953</v>
      </c>
    </row>
    <row r="38" spans="1:17">
      <c r="A38" s="24">
        <v>26</v>
      </c>
      <c r="B38" s="97">
        <f t="shared" si="11"/>
        <v>9.398433146931075E-6</v>
      </c>
      <c r="C38" s="50">
        <v>80000</v>
      </c>
      <c r="D38" s="25">
        <v>2.9792200000000001E-2</v>
      </c>
      <c r="E38" s="34">
        <v>2.1222299999999999E-4</v>
      </c>
      <c r="F38" s="95">
        <v>5</v>
      </c>
      <c r="G38" s="93">
        <f t="shared" si="0"/>
        <v>7.1234417062184053E-3</v>
      </c>
      <c r="H38" s="53">
        <f t="shared" si="1"/>
        <v>9.9793529123875149E-3</v>
      </c>
      <c r="I38" s="54">
        <f t="shared" si="2"/>
        <v>7.9907990799079912E-2</v>
      </c>
      <c r="J38" s="54">
        <f t="shared" si="3"/>
        <v>2.4542069497209846E-2</v>
      </c>
      <c r="K38" s="54">
        <f t="shared" si="4"/>
        <v>4.6214729709570426E-2</v>
      </c>
      <c r="L38" s="54">
        <f t="shared" si="5"/>
        <v>0</v>
      </c>
      <c r="M38" s="35">
        <f t="shared" si="6"/>
        <v>-0.44071459392019657</v>
      </c>
      <c r="N38" s="36">
        <f t="shared" si="7"/>
        <v>-0.28913827473085019</v>
      </c>
      <c r="O38" s="36">
        <f t="shared" si="8"/>
        <v>-0.40318161129671531</v>
      </c>
      <c r="P38" s="36">
        <f t="shared" si="9"/>
        <v>-0.72663199816877111</v>
      </c>
      <c r="Q38" s="45">
        <f t="shared" si="10"/>
        <v>-0.85703095039043953</v>
      </c>
    </row>
    <row r="39" spans="1:17">
      <c r="A39" s="24">
        <v>27</v>
      </c>
      <c r="B39" s="97">
        <f t="shared" si="11"/>
        <v>7.9709402293353356E-6</v>
      </c>
      <c r="C39" s="50">
        <v>90000</v>
      </c>
      <c r="D39" s="25">
        <v>3.5127600000000002E-2</v>
      </c>
      <c r="E39" s="34">
        <v>1.09173E-3</v>
      </c>
      <c r="F39" s="95">
        <v>5</v>
      </c>
      <c r="G39" s="93">
        <f t="shared" si="0"/>
        <v>3.107898063061524E-2</v>
      </c>
      <c r="H39" s="53">
        <f t="shared" si="1"/>
        <v>8.4254782747224984E-3</v>
      </c>
      <c r="I39" s="54">
        <f t="shared" si="2"/>
        <v>8.9908990899089908E-2</v>
      </c>
      <c r="J39" s="54">
        <f t="shared" si="3"/>
        <v>2.8938737584589893E-2</v>
      </c>
      <c r="K39" s="54">
        <f t="shared" si="4"/>
        <v>0.39133922625467465</v>
      </c>
      <c r="L39" s="54">
        <f t="shared" si="5"/>
        <v>0</v>
      </c>
      <c r="M39" s="35">
        <f t="shared" si="6"/>
        <v>-0.44911854288183084</v>
      </c>
      <c r="N39" s="36">
        <f t="shared" si="7"/>
        <v>-0.25394131416154125</v>
      </c>
      <c r="O39" s="36">
        <f t="shared" si="8"/>
        <v>-0.38696752879091517</v>
      </c>
      <c r="P39" s="36">
        <f t="shared" si="9"/>
        <v>0.44492240806046213</v>
      </c>
      <c r="Q39" s="45">
        <f t="shared" si="10"/>
        <v>-0.85703095039043953</v>
      </c>
    </row>
    <row r="40" spans="1:17">
      <c r="A40" s="24">
        <v>28</v>
      </c>
      <c r="B40" s="97">
        <f t="shared" si="11"/>
        <v>6.9881550771442402E-6</v>
      </c>
      <c r="C40" s="50">
        <v>100000</v>
      </c>
      <c r="D40" s="25">
        <v>4.0067800000000001E-2</v>
      </c>
      <c r="E40" s="34">
        <v>2.39862E-4</v>
      </c>
      <c r="F40" s="95">
        <v>5</v>
      </c>
      <c r="G40" s="93">
        <f t="shared" si="0"/>
        <v>5.9864030468356139E-3</v>
      </c>
      <c r="H40" s="53">
        <f t="shared" si="1"/>
        <v>7.3556831791114011E-3</v>
      </c>
      <c r="I40" s="54">
        <f t="shared" si="2"/>
        <v>9.9909990999099904E-2</v>
      </c>
      <c r="J40" s="54">
        <f t="shared" si="3"/>
        <v>3.3009738762622448E-2</v>
      </c>
      <c r="K40" s="54">
        <f t="shared" si="4"/>
        <v>2.9833553894228728E-2</v>
      </c>
      <c r="L40" s="54">
        <f t="shared" si="5"/>
        <v>0</v>
      </c>
      <c r="M40" s="35">
        <f t="shared" si="6"/>
        <v>-0.45490440434388052</v>
      </c>
      <c r="N40" s="36">
        <f t="shared" si="7"/>
        <v>-0.21874435359223227</v>
      </c>
      <c r="O40" s="36">
        <f t="shared" si="8"/>
        <v>-0.37195444441202075</v>
      </c>
      <c r="P40" s="36">
        <f t="shared" si="9"/>
        <v>-0.78223929031348038</v>
      </c>
      <c r="Q40" s="45">
        <f t="shared" si="10"/>
        <v>-0.85703095039043953</v>
      </c>
    </row>
    <row r="41" spans="1:17">
      <c r="A41" s="24">
        <v>29</v>
      </c>
      <c r="B41" s="97">
        <f t="shared" si="11"/>
        <v>2.2484361323686471E-6</v>
      </c>
      <c r="C41" s="50">
        <v>200000</v>
      </c>
      <c r="D41" s="25">
        <v>0.124531</v>
      </c>
      <c r="E41" s="34">
        <v>1.1296500000000001E-3</v>
      </c>
      <c r="F41" s="95">
        <v>5</v>
      </c>
      <c r="G41" s="93">
        <f t="shared" si="0"/>
        <v>9.0712352747508648E-3</v>
      </c>
      <c r="H41" s="53">
        <f t="shared" si="1"/>
        <v>2.1963377510783111E-3</v>
      </c>
      <c r="I41" s="54">
        <f t="shared" si="2"/>
        <v>0.19991999199919991</v>
      </c>
      <c r="J41" s="54">
        <f t="shared" si="3"/>
        <v>0.10261214083144542</v>
      </c>
      <c r="K41" s="54">
        <f t="shared" si="4"/>
        <v>7.4276351568093604E-2</v>
      </c>
      <c r="L41" s="54">
        <f t="shared" si="5"/>
        <v>0</v>
      </c>
      <c r="M41" s="35">
        <f t="shared" si="6"/>
        <v>-0.4828081197412733</v>
      </c>
      <c r="N41" s="36">
        <f t="shared" si="7"/>
        <v>0.13322525210085731</v>
      </c>
      <c r="O41" s="36">
        <f t="shared" si="8"/>
        <v>-0.1152739155849614</v>
      </c>
      <c r="P41" s="36">
        <f t="shared" si="9"/>
        <v>-0.63137444020520628</v>
      </c>
      <c r="Q41" s="45">
        <f t="shared" si="10"/>
        <v>-0.85703095039043953</v>
      </c>
    </row>
    <row r="42" spans="1:17">
      <c r="A42" s="24">
        <v>30</v>
      </c>
      <c r="B42" s="97">
        <f t="shared" si="11"/>
        <v>1.1953960176235527E-6</v>
      </c>
      <c r="C42" s="50">
        <v>300000</v>
      </c>
      <c r="D42" s="25">
        <v>0.234232</v>
      </c>
      <c r="E42" s="34">
        <v>1.2947900000000001E-3</v>
      </c>
      <c r="F42" s="95">
        <v>5</v>
      </c>
      <c r="G42" s="93">
        <f t="shared" si="0"/>
        <v>5.5278100344957138E-3</v>
      </c>
      <c r="H42" s="53">
        <f t="shared" si="1"/>
        <v>1.0500677370020286E-3</v>
      </c>
      <c r="I42" s="54">
        <f t="shared" si="2"/>
        <v>0.29992999299929995</v>
      </c>
      <c r="J42" s="54">
        <f t="shared" si="3"/>
        <v>0.19301190202154891</v>
      </c>
      <c r="K42" s="54">
        <f t="shared" si="4"/>
        <v>2.322666089121958E-2</v>
      </c>
      <c r="L42" s="54">
        <f t="shared" si="5"/>
        <v>0</v>
      </c>
      <c r="M42" s="35">
        <f t="shared" si="6"/>
        <v>-0.48900758684180118</v>
      </c>
      <c r="N42" s="36">
        <f t="shared" si="7"/>
        <v>0.48519485779394694</v>
      </c>
      <c r="O42" s="36">
        <f t="shared" si="8"/>
        <v>0.21810335040611203</v>
      </c>
      <c r="P42" s="36">
        <f t="shared" si="9"/>
        <v>-0.80466694956875118</v>
      </c>
      <c r="Q42" s="45">
        <f t="shared" si="10"/>
        <v>-0.85703095039043953</v>
      </c>
    </row>
    <row r="43" spans="1:17">
      <c r="A43" s="24">
        <v>31</v>
      </c>
      <c r="B43" s="97">
        <f t="shared" si="11"/>
        <v>7.8095583415845033E-7</v>
      </c>
      <c r="C43" s="50">
        <v>400000</v>
      </c>
      <c r="D43" s="25">
        <v>0.35853499999999999</v>
      </c>
      <c r="E43" s="34">
        <v>7.9731400000000001E-3</v>
      </c>
      <c r="F43" s="95">
        <v>5</v>
      </c>
      <c r="G43" s="93">
        <f t="shared" si="0"/>
        <v>2.2238107855578955E-2</v>
      </c>
      <c r="H43" s="53">
        <f t="shared" si="1"/>
        <v>5.9893548830387106E-4</v>
      </c>
      <c r="I43" s="54">
        <f t="shared" si="2"/>
        <v>0.39993999399939995</v>
      </c>
      <c r="J43" s="54">
        <f t="shared" si="3"/>
        <v>0.2954445281162375</v>
      </c>
      <c r="K43" s="54">
        <f t="shared" si="4"/>
        <v>0.26396986190293775</v>
      </c>
      <c r="L43" s="54">
        <f t="shared" si="5"/>
        <v>0</v>
      </c>
      <c r="M43" s="35">
        <f t="shared" si="6"/>
        <v>-0.49144748276461753</v>
      </c>
      <c r="N43" s="36">
        <f t="shared" si="7"/>
        <v>0.83716446348703655</v>
      </c>
      <c r="O43" s="36">
        <f t="shared" si="8"/>
        <v>0.59585555225010978</v>
      </c>
      <c r="P43" s="36">
        <f t="shared" si="9"/>
        <v>1.2556286505272943E-2</v>
      </c>
      <c r="Q43" s="45">
        <f t="shared" si="10"/>
        <v>-0.85703095039043953</v>
      </c>
    </row>
    <row r="44" spans="1:17">
      <c r="A44" s="24">
        <v>32</v>
      </c>
      <c r="B44" s="97">
        <f t="shared" si="11"/>
        <v>5.5674083912774614E-7</v>
      </c>
      <c r="C44" s="50">
        <v>500000</v>
      </c>
      <c r="D44" s="25">
        <v>0.50292700000000001</v>
      </c>
      <c r="E44" s="34">
        <v>3.01097E-2</v>
      </c>
      <c r="F44" s="95">
        <v>5</v>
      </c>
      <c r="G44" s="93">
        <f t="shared" si="0"/>
        <v>5.9868927299588211E-2</v>
      </c>
      <c r="H44" s="53">
        <f t="shared" si="1"/>
        <v>3.548698331486801E-4</v>
      </c>
      <c r="I44" s="54">
        <f t="shared" si="2"/>
        <v>0.49994999499949994</v>
      </c>
      <c r="J44" s="54">
        <f t="shared" si="3"/>
        <v>0.41443161408410861</v>
      </c>
      <c r="K44" s="54">
        <f t="shared" si="4"/>
        <v>0.80611243929103604</v>
      </c>
      <c r="L44" s="54">
        <f t="shared" si="5"/>
        <v>0</v>
      </c>
      <c r="M44" s="35">
        <f t="shared" si="6"/>
        <v>-0.49276748327141146</v>
      </c>
      <c r="N44" s="36">
        <f t="shared" si="7"/>
        <v>1.1891340691801262</v>
      </c>
      <c r="O44" s="36">
        <f t="shared" si="8"/>
        <v>1.0346574792241856</v>
      </c>
      <c r="P44" s="36">
        <f t="shared" si="9"/>
        <v>1.8529052959256813</v>
      </c>
      <c r="Q44" s="45">
        <f t="shared" si="10"/>
        <v>-0.85703095039043953</v>
      </c>
    </row>
    <row r="45" spans="1:17">
      <c r="A45" s="24">
        <v>33</v>
      </c>
      <c r="B45" s="97">
        <f t="shared" si="11"/>
        <v>4.4773852070390893E-7</v>
      </c>
      <c r="C45" s="50">
        <v>600000</v>
      </c>
      <c r="D45" s="25">
        <v>0.62536499999999995</v>
      </c>
      <c r="E45" s="34">
        <v>1.25433E-2</v>
      </c>
      <c r="F45" s="95">
        <v>5</v>
      </c>
      <c r="G45" s="93">
        <f t="shared" ref="G45:G49" si="12">E45/D45</f>
        <v>2.0057566381233363E-2</v>
      </c>
      <c r="H45" s="53">
        <f t="shared" si="1"/>
        <v>2.3621709872337802E-4</v>
      </c>
      <c r="I45" s="54">
        <f>(C45-$C$7)/($C$6-$C$7)</f>
        <v>0.59995999599959993</v>
      </c>
      <c r="J45" s="54">
        <f>(D45-$D$7)/($D$6-$D$7)</f>
        <v>0.51532737584192201</v>
      </c>
      <c r="K45" s="54">
        <f t="shared" si="4"/>
        <v>0.23255506965366715</v>
      </c>
      <c r="L45" s="54">
        <f>(F45-$F$7)/($F$6-$F$7)</f>
        <v>0</v>
      </c>
      <c r="M45" s="35">
        <f t="shared" si="6"/>
        <v>-0.49340920268692817</v>
      </c>
      <c r="N45" s="36">
        <f>(C45-$C$8)/$C$9</f>
        <v>1.5411036748732156</v>
      </c>
      <c r="O45" s="36">
        <f>(D45-$D$8)/$D$9</f>
        <v>1.4067420153124166</v>
      </c>
      <c r="P45" s="36">
        <f t="shared" si="9"/>
        <v>-9.4083893049756132E-2</v>
      </c>
      <c r="Q45" s="45">
        <f>(F45-$F$8)/$F$9</f>
        <v>-0.85703095039043953</v>
      </c>
    </row>
    <row r="46" spans="1:17">
      <c r="A46" s="24">
        <v>34</v>
      </c>
      <c r="B46" s="97">
        <f t="shared" si="11"/>
        <v>3.6653196616909951E-7</v>
      </c>
      <c r="C46" s="50">
        <v>700000</v>
      </c>
      <c r="D46" s="25">
        <v>0.76391699999999996</v>
      </c>
      <c r="E46" s="34">
        <v>9.5616999999999994E-3</v>
      </c>
      <c r="F46" s="95">
        <v>5</v>
      </c>
      <c r="G46" s="93">
        <f t="shared" si="12"/>
        <v>1.2516673931853853E-2</v>
      </c>
      <c r="H46" s="53">
        <f t="shared" si="1"/>
        <v>1.4782099955650528E-4</v>
      </c>
      <c r="I46" s="54">
        <f>(C46-$C$7)/($C$6-$C$7)</f>
        <v>0.69996999699969997</v>
      </c>
      <c r="J46" s="54">
        <f>(D46-$D$7)/($D$6-$D$7)</f>
        <v>0.62950197509271477</v>
      </c>
      <c r="K46" s="54">
        <f t="shared" si="4"/>
        <v>0.12391436161923458</v>
      </c>
      <c r="L46" s="54">
        <f>(F46-$F$7)/($F$6-$F$7)</f>
        <v>0</v>
      </c>
      <c r="M46" s="35">
        <f t="shared" si="6"/>
        <v>-0.49388728263482035</v>
      </c>
      <c r="N46" s="36">
        <f>(C46-$C$8)/$C$9</f>
        <v>1.8930732805663053</v>
      </c>
      <c r="O46" s="36">
        <f>(D46-$D$8)/$D$9</f>
        <v>1.8277963991156199</v>
      </c>
      <c r="P46" s="36">
        <f t="shared" si="9"/>
        <v>-0.46287400058409378</v>
      </c>
      <c r="Q46" s="45">
        <f>(F46-$F$8)/$F$9</f>
        <v>-0.85703095039043953</v>
      </c>
    </row>
    <row r="47" spans="1:17">
      <c r="A47" s="24">
        <v>35</v>
      </c>
      <c r="B47" s="97">
        <f t="shared" si="11"/>
        <v>3.0763078153600047E-7</v>
      </c>
      <c r="C47" s="50">
        <v>800000</v>
      </c>
      <c r="D47" s="25">
        <v>0.91018200000000005</v>
      </c>
      <c r="E47" s="34">
        <v>9.5928999999999997E-3</v>
      </c>
      <c r="F47" s="95">
        <v>5</v>
      </c>
      <c r="G47" s="93">
        <f t="shared" si="12"/>
        <v>1.0539540443559639E-2</v>
      </c>
      <c r="H47" s="53">
        <f t="shared" si="1"/>
        <v>8.3705054880612572E-5</v>
      </c>
      <c r="I47" s="54">
        <f>(C47-$C$7)/($C$6-$C$7)</f>
        <v>0.79997999799980002</v>
      </c>
      <c r="J47" s="54">
        <f>(D47-$D$7)/($D$6-$D$7)</f>
        <v>0.75003251784501868</v>
      </c>
      <c r="K47" s="54">
        <f t="shared" si="4"/>
        <v>9.5430043153116526E-2</v>
      </c>
      <c r="L47" s="54">
        <f>(F47-$F$7)/($F$6-$F$7)</f>
        <v>0</v>
      </c>
      <c r="M47" s="35">
        <f t="shared" si="6"/>
        <v>-0.49423404621125205</v>
      </c>
      <c r="N47" s="36">
        <f>(C47-$C$8)/$C$9</f>
        <v>2.245042886259395</v>
      </c>
      <c r="O47" s="36">
        <f>(D47-$D$8)/$D$9</f>
        <v>2.2722903035484361</v>
      </c>
      <c r="P47" s="36">
        <f t="shared" si="9"/>
        <v>-0.55956643807108652</v>
      </c>
      <c r="Q47" s="45">
        <f>(F47-$F$8)/$F$9</f>
        <v>-0.85703095039043953</v>
      </c>
    </row>
    <row r="48" spans="1:17">
      <c r="A48" s="24">
        <v>36</v>
      </c>
      <c r="B48" s="97">
        <f t="shared" si="11"/>
        <v>2.6205205476887947E-7</v>
      </c>
      <c r="C48" s="50">
        <v>900000</v>
      </c>
      <c r="D48" s="25">
        <v>1.0684899999999999</v>
      </c>
      <c r="E48" s="34">
        <v>1.7613799999999999E-2</v>
      </c>
      <c r="F48" s="95">
        <v>5</v>
      </c>
      <c r="G48" s="93">
        <f t="shared" si="12"/>
        <v>1.6484758865314603E-2</v>
      </c>
      <c r="H48" s="53">
        <f t="shared" si="1"/>
        <v>3.409105913499588E-5</v>
      </c>
      <c r="I48" s="54">
        <f>(C48-$C$7)/($C$6-$C$7)</f>
        <v>0.89998999899989995</v>
      </c>
      <c r="J48" s="54">
        <f>(D48-$D$7)/($D$6-$D$7)</f>
        <v>0.88048716633940705</v>
      </c>
      <c r="K48" s="54">
        <f t="shared" si="4"/>
        <v>0.18108207215294098</v>
      </c>
      <c r="L48" s="54">
        <f>(F48-$F$7)/($F$6-$F$7)</f>
        <v>0</v>
      </c>
      <c r="M48" s="35">
        <f t="shared" si="6"/>
        <v>-0.49450237769560873</v>
      </c>
      <c r="N48" s="36">
        <f>(C48-$C$8)/$C$9</f>
        <v>2.5970124919524844</v>
      </c>
      <c r="O48" s="36">
        <f>(D48-$D$8)/$D$9</f>
        <v>2.753382437845433</v>
      </c>
      <c r="P48" s="36">
        <f t="shared" si="9"/>
        <v>-0.26881335336762435</v>
      </c>
      <c r="Q48" s="45">
        <f>(F48-$F$8)/$F$9</f>
        <v>-0.85703095039043953</v>
      </c>
    </row>
    <row r="49" spans="1:17" ht="15.75" thickBot="1">
      <c r="A49" s="26">
        <v>37</v>
      </c>
      <c r="B49" s="98">
        <f t="shared" si="11"/>
        <v>2.3073373327180434E-7</v>
      </c>
      <c r="C49" s="51">
        <v>1000000</v>
      </c>
      <c r="D49" s="27">
        <v>1.2135199999999999</v>
      </c>
      <c r="E49" s="39">
        <v>4.7516800000000003E-3</v>
      </c>
      <c r="F49" s="96">
        <v>5</v>
      </c>
      <c r="G49" s="94">
        <f t="shared" si="12"/>
        <v>3.9156173775463116E-3</v>
      </c>
      <c r="H49" s="55">
        <f t="shared" si="1"/>
        <v>0</v>
      </c>
      <c r="I49" s="56">
        <f>(C49-$C$7)/($C$6-$C$7)</f>
        <v>1</v>
      </c>
      <c r="J49" s="56">
        <f>(D49-$D$7)/($D$6-$D$7)</f>
        <v>1</v>
      </c>
      <c r="K49" s="56">
        <f t="shared" si="4"/>
        <v>0</v>
      </c>
      <c r="L49" s="56">
        <f>(F49-$F$7)/($F$6-$F$7)</f>
        <v>0</v>
      </c>
      <c r="M49" s="37">
        <f t="shared" si="6"/>
        <v>-0.49468675519561678</v>
      </c>
      <c r="N49" s="38">
        <f>(C49-$C$8)/$C$9</f>
        <v>2.9489820976455743</v>
      </c>
      <c r="O49" s="38">
        <f>(D49-$D$8)/$D$9</f>
        <v>3.1941232231316694</v>
      </c>
      <c r="P49" s="38">
        <f t="shared" si="9"/>
        <v>-0.88351182201768286</v>
      </c>
      <c r="Q49" s="46">
        <f>(F49-$F$8)/$F$9</f>
        <v>-0.85703095039043953</v>
      </c>
    </row>
    <row r="50" spans="1:17">
      <c r="C50" s="19"/>
      <c r="D50" s="13"/>
      <c r="E50" s="13"/>
      <c r="F50" s="13"/>
      <c r="H50" s="13"/>
      <c r="I50" s="9"/>
      <c r="J50" s="9"/>
      <c r="K50" s="9"/>
      <c r="L50" s="9"/>
      <c r="M50" s="9"/>
      <c r="N50" s="9"/>
      <c r="O50" s="9"/>
      <c r="P50" s="9"/>
      <c r="Q50" s="9"/>
    </row>
    <row r="51" spans="1:17">
      <c r="C51" s="19"/>
      <c r="D51" s="8"/>
      <c r="E51" s="8"/>
      <c r="F51" s="8"/>
      <c r="H51" s="8"/>
      <c r="I51" s="9"/>
      <c r="J51" s="9"/>
      <c r="K51" s="9"/>
      <c r="L51" s="9"/>
      <c r="M51" s="9"/>
      <c r="N51" s="9"/>
      <c r="O51" s="9"/>
      <c r="P51" s="9"/>
      <c r="Q51" s="9"/>
    </row>
    <row r="52" spans="1:17">
      <c r="C52" s="19"/>
      <c r="D52" s="8"/>
      <c r="E52" s="8"/>
      <c r="F52" s="8"/>
      <c r="H52" s="8"/>
      <c r="I52" s="9"/>
      <c r="J52" s="9"/>
      <c r="K52" s="9"/>
      <c r="L52" s="9"/>
      <c r="M52" s="9"/>
      <c r="N52" s="9"/>
      <c r="O52" s="9"/>
      <c r="P52" s="9"/>
      <c r="Q52" s="9"/>
    </row>
    <row r="53" spans="1:17">
      <c r="C53" s="19"/>
      <c r="D53" s="8"/>
      <c r="E53" s="8"/>
      <c r="F53" s="8"/>
      <c r="H53" s="8"/>
      <c r="I53" s="9"/>
      <c r="J53" s="9"/>
      <c r="K53" s="9"/>
      <c r="L53" s="9"/>
      <c r="M53" s="9"/>
      <c r="N53" s="9"/>
      <c r="O53" s="9"/>
      <c r="P53" s="9"/>
      <c r="Q53" s="9"/>
    </row>
    <row r="54" spans="1:17">
      <c r="C54" s="19"/>
      <c r="D54" s="8"/>
      <c r="E54" s="8"/>
      <c r="F54" s="8"/>
      <c r="H54" s="8"/>
      <c r="I54" s="9"/>
      <c r="J54" s="9"/>
      <c r="K54" s="9"/>
      <c r="L54" s="9"/>
      <c r="M54" s="9"/>
      <c r="N54" s="9"/>
      <c r="O54" s="9"/>
      <c r="P54" s="9"/>
      <c r="Q54" s="9"/>
    </row>
    <row r="55" spans="1:17">
      <c r="C55" s="19"/>
      <c r="D55" s="8"/>
      <c r="E55" s="8"/>
      <c r="F55" s="8"/>
      <c r="H55" s="8"/>
      <c r="I55" s="9"/>
      <c r="J55" s="9"/>
      <c r="K55" s="9"/>
      <c r="L55" s="9"/>
      <c r="M55" s="9"/>
      <c r="N55" s="9"/>
      <c r="O55" s="9"/>
      <c r="P55" s="9"/>
      <c r="Q55" s="9"/>
    </row>
    <row r="56" spans="1:17">
      <c r="C56" s="19"/>
      <c r="D56" s="8"/>
      <c r="E56" s="8"/>
      <c r="F56" s="8"/>
      <c r="H56" s="8"/>
      <c r="I56" s="9"/>
      <c r="J56" s="9"/>
      <c r="K56" s="9"/>
      <c r="L56" s="9"/>
      <c r="M56" s="9"/>
      <c r="N56" s="9"/>
      <c r="O56" s="9"/>
      <c r="P56" s="9"/>
      <c r="Q56" s="9"/>
    </row>
    <row r="57" spans="1:17">
      <c r="C57" s="19"/>
      <c r="D57" s="8"/>
      <c r="E57" s="8"/>
      <c r="F57" s="8"/>
      <c r="H57" s="8"/>
      <c r="I57" s="9"/>
      <c r="J57" s="9"/>
      <c r="K57" s="9"/>
      <c r="L57" s="9"/>
      <c r="M57" s="9"/>
      <c r="N57" s="9"/>
      <c r="O57" s="9"/>
      <c r="P57" s="9"/>
      <c r="Q57" s="9"/>
    </row>
    <row r="58" spans="1:17">
      <c r="C58" s="19"/>
      <c r="D58" s="8"/>
      <c r="E58" s="8"/>
      <c r="F58" s="8"/>
      <c r="H58" s="8"/>
      <c r="I58" s="9"/>
      <c r="J58" s="9"/>
      <c r="K58" s="9"/>
      <c r="L58" s="9"/>
      <c r="M58" s="9"/>
      <c r="N58" s="9"/>
      <c r="O58" s="9"/>
      <c r="P58" s="9"/>
      <c r="Q58" s="9"/>
    </row>
    <row r="59" spans="1:17">
      <c r="C59" s="19"/>
      <c r="D59" s="8"/>
      <c r="E59" s="8"/>
      <c r="F59" s="8"/>
      <c r="H59" s="8"/>
      <c r="I59" s="9"/>
      <c r="J59" s="9"/>
      <c r="K59" s="9"/>
      <c r="L59" s="9"/>
      <c r="M59" s="9"/>
      <c r="N59" s="9"/>
      <c r="O59" s="9"/>
      <c r="P59" s="9"/>
      <c r="Q59" s="9"/>
    </row>
    <row r="60" spans="1:17">
      <c r="C60" s="19"/>
      <c r="D60" s="8"/>
      <c r="E60" s="8"/>
      <c r="F60" s="8"/>
      <c r="H60" s="8"/>
      <c r="I60" s="9"/>
      <c r="J60" s="9"/>
      <c r="K60" s="9"/>
      <c r="L60" s="9"/>
      <c r="M60" s="9"/>
      <c r="N60" s="9"/>
      <c r="O60" s="9"/>
      <c r="P60" s="9"/>
      <c r="Q60" s="9"/>
    </row>
    <row r="61" spans="1:17">
      <c r="C61" s="19"/>
      <c r="D61" s="8"/>
      <c r="E61" s="8"/>
      <c r="F61" s="8"/>
      <c r="H61" s="8"/>
      <c r="I61" s="9"/>
      <c r="J61" s="9"/>
      <c r="K61" s="9"/>
      <c r="L61" s="9"/>
      <c r="M61" s="9"/>
      <c r="N61" s="9"/>
      <c r="O61" s="9"/>
      <c r="P61" s="9"/>
      <c r="Q61" s="9"/>
    </row>
    <row r="62" spans="1:17">
      <c r="C62" s="19"/>
      <c r="D62" s="8"/>
      <c r="E62" s="8"/>
      <c r="F62" s="8"/>
      <c r="H62" s="8"/>
      <c r="I62" s="9"/>
      <c r="J62" s="9"/>
      <c r="K62" s="9"/>
      <c r="L62" s="9"/>
      <c r="M62" s="9"/>
      <c r="N62" s="9"/>
      <c r="O62" s="9"/>
      <c r="P62" s="9"/>
      <c r="Q62" s="9"/>
    </row>
    <row r="63" spans="1:17">
      <c r="C63" s="19"/>
      <c r="D63" s="8"/>
      <c r="E63" s="8"/>
      <c r="F63" s="8"/>
      <c r="H63" s="8"/>
      <c r="I63" s="9"/>
      <c r="J63" s="9"/>
      <c r="K63" s="9"/>
      <c r="L63" s="9"/>
      <c r="M63" s="9"/>
      <c r="N63" s="9"/>
      <c r="O63" s="9"/>
      <c r="P63" s="9"/>
      <c r="Q63" s="9"/>
    </row>
    <row r="64" spans="1:17">
      <c r="C64" s="19"/>
      <c r="D64" s="8"/>
      <c r="E64" s="8"/>
      <c r="F64" s="8"/>
      <c r="H64" s="8"/>
      <c r="I64" s="9"/>
      <c r="J64" s="9"/>
      <c r="K64" s="9"/>
      <c r="L64" s="9"/>
      <c r="M64" s="9"/>
      <c r="N64" s="9"/>
      <c r="O64" s="9"/>
      <c r="P64" s="9"/>
      <c r="Q64" s="9"/>
    </row>
    <row r="65" spans="3:17">
      <c r="C65" s="19"/>
      <c r="D65" s="8"/>
      <c r="E65" s="8"/>
      <c r="F65" s="8"/>
      <c r="H65" s="8"/>
      <c r="I65" s="9"/>
      <c r="J65" s="9"/>
      <c r="K65" s="9"/>
      <c r="L65" s="9"/>
      <c r="M65" s="9"/>
      <c r="N65" s="9"/>
      <c r="O65" s="9"/>
      <c r="P65" s="9"/>
      <c r="Q65" s="9"/>
    </row>
    <row r="66" spans="3:17">
      <c r="C66" s="19"/>
      <c r="D66" s="8"/>
      <c r="E66" s="8"/>
      <c r="F66" s="8"/>
      <c r="H66" s="8"/>
      <c r="I66" s="9"/>
      <c r="J66" s="9"/>
      <c r="K66" s="9"/>
      <c r="L66" s="9"/>
      <c r="M66" s="9"/>
      <c r="N66" s="9"/>
      <c r="O66" s="9"/>
      <c r="P66" s="9"/>
      <c r="Q66" s="9"/>
    </row>
    <row r="67" spans="3:17">
      <c r="C67" s="19"/>
      <c r="D67" s="8"/>
      <c r="E67" s="8"/>
      <c r="F67" s="8"/>
      <c r="H67" s="8"/>
      <c r="I67" s="9"/>
      <c r="J67" s="9"/>
      <c r="K67" s="9"/>
      <c r="L67" s="9"/>
      <c r="M67" s="9"/>
      <c r="N67" s="9"/>
      <c r="O67" s="9"/>
      <c r="P67" s="9"/>
      <c r="Q67" s="9"/>
    </row>
    <row r="68" spans="3:17">
      <c r="C68" s="19"/>
      <c r="D68" s="8"/>
      <c r="E68" s="8"/>
      <c r="F68" s="8"/>
      <c r="H68" s="8"/>
      <c r="I68" s="9"/>
      <c r="J68" s="9"/>
      <c r="K68" s="9"/>
      <c r="L68" s="9"/>
      <c r="M68" s="9"/>
      <c r="N68" s="9"/>
      <c r="O68" s="9"/>
      <c r="P68" s="9"/>
      <c r="Q68" s="9"/>
    </row>
    <row r="69" spans="3:17">
      <c r="C69" s="19"/>
      <c r="D69" s="8"/>
      <c r="E69" s="8"/>
      <c r="F69" s="8"/>
      <c r="H69" s="8"/>
      <c r="I69" s="9"/>
      <c r="J69" s="9"/>
      <c r="K69" s="9"/>
      <c r="L69" s="9"/>
      <c r="M69" s="9"/>
      <c r="N69" s="9"/>
      <c r="O69" s="9"/>
      <c r="P69" s="9"/>
      <c r="Q69" s="9"/>
    </row>
    <row r="70" spans="3:17">
      <c r="C70" s="19"/>
      <c r="D70" s="8"/>
      <c r="E70" s="8"/>
      <c r="F70" s="8"/>
      <c r="H70" s="8"/>
      <c r="I70" s="9"/>
      <c r="J70" s="9"/>
      <c r="K70" s="9"/>
      <c r="L70" s="9"/>
      <c r="M70" s="9"/>
      <c r="N70" s="9"/>
      <c r="O70" s="9"/>
      <c r="P70" s="9"/>
      <c r="Q70" s="9"/>
    </row>
    <row r="71" spans="3:17">
      <c r="C71" s="19"/>
      <c r="D71" s="8"/>
      <c r="E71" s="8"/>
      <c r="F71" s="8"/>
      <c r="H71" s="8"/>
      <c r="I71" s="9"/>
      <c r="J71" s="9"/>
      <c r="K71" s="9"/>
      <c r="L71" s="9"/>
      <c r="M71" s="9"/>
      <c r="N71" s="9"/>
      <c r="O71" s="9"/>
      <c r="P71" s="9"/>
      <c r="Q71" s="9"/>
    </row>
    <row r="72" spans="3:17">
      <c r="C72" s="19"/>
      <c r="D72" s="8"/>
      <c r="E72" s="8"/>
      <c r="F72" s="8"/>
      <c r="H72" s="8"/>
      <c r="I72" s="9"/>
      <c r="J72" s="9"/>
      <c r="K72" s="9"/>
      <c r="L72" s="9"/>
      <c r="M72" s="9"/>
      <c r="N72" s="9"/>
      <c r="O72" s="9"/>
      <c r="P72" s="9"/>
      <c r="Q72" s="9"/>
    </row>
    <row r="73" spans="3:17">
      <c r="C73" s="19"/>
      <c r="D73" s="8"/>
      <c r="E73" s="8"/>
      <c r="F73" s="8"/>
      <c r="H73" s="8"/>
      <c r="I73" s="9"/>
      <c r="J73" s="9"/>
      <c r="K73" s="9"/>
      <c r="L73" s="9"/>
      <c r="M73" s="9"/>
      <c r="N73" s="9"/>
      <c r="O73" s="9"/>
      <c r="P73" s="9"/>
      <c r="Q73" s="9"/>
    </row>
    <row r="74" spans="3:17">
      <c r="C74" s="19"/>
      <c r="D74" s="8"/>
      <c r="E74" s="8"/>
      <c r="F74" s="8"/>
      <c r="H74" s="8"/>
      <c r="I74" s="9"/>
      <c r="J74" s="9"/>
      <c r="K74" s="9"/>
      <c r="L74" s="9"/>
      <c r="M74" s="9"/>
      <c r="N74" s="9"/>
      <c r="O74" s="9"/>
      <c r="P74" s="9"/>
      <c r="Q74" s="9"/>
    </row>
    <row r="75" spans="3:17">
      <c r="C75" s="19"/>
      <c r="D75" s="8"/>
      <c r="E75" s="8"/>
      <c r="F75" s="8"/>
      <c r="H75" s="8"/>
      <c r="I75" s="9"/>
      <c r="J75" s="9"/>
      <c r="K75" s="9"/>
      <c r="L75" s="9"/>
      <c r="M75" s="9"/>
      <c r="N75" s="9"/>
      <c r="O75" s="9"/>
      <c r="P75" s="9"/>
      <c r="Q75" s="9"/>
    </row>
    <row r="76" spans="3:17">
      <c r="C76" s="19"/>
      <c r="D76" s="8"/>
      <c r="E76" s="8"/>
      <c r="F76" s="8"/>
      <c r="H76" s="8"/>
      <c r="I76" s="9"/>
      <c r="J76" s="9"/>
      <c r="K76" s="9"/>
      <c r="L76" s="9"/>
      <c r="M76" s="9"/>
      <c r="N76" s="9"/>
      <c r="O76" s="9"/>
      <c r="P76" s="9"/>
      <c r="Q76" s="9"/>
    </row>
    <row r="77" spans="3:17">
      <c r="C77" s="19"/>
      <c r="D77" s="8"/>
      <c r="E77" s="8"/>
      <c r="F77" s="8"/>
      <c r="H77" s="8"/>
      <c r="I77" s="9"/>
      <c r="J77" s="9"/>
      <c r="K77" s="9"/>
      <c r="L77" s="9"/>
      <c r="M77" s="9"/>
      <c r="N77" s="9"/>
      <c r="O77" s="9"/>
      <c r="P77" s="9"/>
      <c r="Q77" s="9"/>
    </row>
    <row r="78" spans="3:17">
      <c r="C78" s="19"/>
      <c r="D78" s="8"/>
      <c r="E78" s="8"/>
      <c r="F78" s="8"/>
      <c r="H78" s="8"/>
      <c r="I78" s="9"/>
      <c r="J78" s="9"/>
      <c r="K78" s="9"/>
      <c r="L78" s="9"/>
      <c r="M78" s="9"/>
      <c r="N78" s="9"/>
      <c r="O78" s="9"/>
      <c r="P78" s="9"/>
      <c r="Q78" s="9"/>
    </row>
    <row r="79" spans="3:17">
      <c r="C79" s="19"/>
      <c r="D79" s="8"/>
      <c r="E79" s="8"/>
      <c r="F79" s="8"/>
      <c r="H79" s="8"/>
      <c r="I79" s="9"/>
      <c r="J79" s="9"/>
      <c r="K79" s="9"/>
      <c r="L79" s="9"/>
      <c r="M79" s="9"/>
      <c r="N79" s="9"/>
      <c r="O79" s="9"/>
      <c r="P79" s="9"/>
      <c r="Q79" s="9"/>
    </row>
    <row r="80" spans="3:17">
      <c r="C80" s="19"/>
      <c r="D80" s="8"/>
      <c r="E80" s="8"/>
      <c r="F80" s="8"/>
      <c r="H80" s="8"/>
      <c r="I80" s="9"/>
      <c r="J80" s="9"/>
      <c r="K80" s="9"/>
      <c r="L80" s="9"/>
      <c r="M80" s="9"/>
      <c r="N80" s="9"/>
      <c r="O80" s="9"/>
      <c r="P80" s="9"/>
      <c r="Q80" s="9"/>
    </row>
    <row r="81" spans="3:17">
      <c r="C81" s="19"/>
      <c r="D81" s="8"/>
      <c r="E81" s="8"/>
      <c r="F81" s="8"/>
      <c r="H81" s="8"/>
      <c r="I81" s="9"/>
      <c r="J81" s="9"/>
      <c r="K81" s="9"/>
      <c r="L81" s="9"/>
      <c r="M81" s="9"/>
      <c r="N81" s="9"/>
      <c r="O81" s="9"/>
      <c r="P81" s="9"/>
      <c r="Q81" s="9"/>
    </row>
    <row r="82" spans="3:17">
      <c r="C82" s="19"/>
      <c r="D82" s="8"/>
      <c r="E82" s="8"/>
      <c r="F82" s="8"/>
      <c r="H82" s="8"/>
      <c r="I82" s="9"/>
      <c r="J82" s="9"/>
      <c r="K82" s="9"/>
      <c r="L82" s="9"/>
      <c r="M82" s="9"/>
      <c r="N82" s="9"/>
      <c r="O82" s="9"/>
      <c r="P82" s="9"/>
      <c r="Q82" s="9"/>
    </row>
    <row r="83" spans="3:17">
      <c r="C83" s="19"/>
      <c r="D83" s="8"/>
      <c r="E83" s="8"/>
      <c r="F83" s="8"/>
      <c r="H83" s="8"/>
      <c r="I83" s="9"/>
      <c r="J83" s="9"/>
      <c r="K83" s="9"/>
      <c r="L83" s="9"/>
      <c r="M83" s="9"/>
      <c r="N83" s="9"/>
      <c r="O83" s="9"/>
      <c r="P83" s="9"/>
      <c r="Q83" s="9"/>
    </row>
    <row r="84" spans="3:17">
      <c r="C84" s="19"/>
      <c r="D84" s="8"/>
      <c r="E84" s="8"/>
      <c r="F84" s="8"/>
      <c r="H84" s="8"/>
      <c r="I84" s="9"/>
      <c r="J84" s="9"/>
      <c r="K84" s="9"/>
      <c r="L84" s="9"/>
      <c r="M84" s="9"/>
      <c r="N84" s="9"/>
      <c r="O84" s="9"/>
      <c r="P84" s="9"/>
      <c r="Q84" s="9"/>
    </row>
    <row r="85" spans="3:17">
      <c r="C85" s="19"/>
      <c r="D85" s="8"/>
      <c r="E85" s="8"/>
      <c r="F85" s="8"/>
      <c r="H85" s="8"/>
      <c r="I85" s="9"/>
      <c r="J85" s="9"/>
      <c r="K85" s="9"/>
      <c r="L85" s="9"/>
      <c r="M85" s="9"/>
      <c r="N85" s="9"/>
      <c r="O85" s="9"/>
      <c r="P85" s="9"/>
      <c r="Q85" s="9"/>
    </row>
    <row r="86" spans="3:17">
      <c r="C86" s="19"/>
      <c r="D86" s="8"/>
      <c r="E86" s="8"/>
      <c r="F86" s="8"/>
      <c r="H86" s="8"/>
      <c r="I86" s="9"/>
      <c r="J86" s="9"/>
      <c r="K86" s="9"/>
      <c r="L86" s="9"/>
      <c r="M86" s="9"/>
      <c r="N86" s="9"/>
      <c r="O86" s="9"/>
      <c r="P86" s="9"/>
      <c r="Q86" s="9"/>
    </row>
    <row r="87" spans="3:17">
      <c r="C87" s="19"/>
      <c r="D87" s="8"/>
      <c r="E87" s="8"/>
      <c r="F87" s="8"/>
      <c r="H87" s="8"/>
      <c r="I87" s="9"/>
      <c r="J87" s="9"/>
      <c r="K87" s="9"/>
      <c r="L87" s="9"/>
      <c r="M87" s="9"/>
      <c r="N87" s="9"/>
      <c r="O87" s="9"/>
      <c r="P87" s="9"/>
      <c r="Q87" s="9"/>
    </row>
    <row r="88" spans="3:17">
      <c r="C88" s="19"/>
      <c r="D88" s="8"/>
      <c r="E88" s="8"/>
      <c r="F88" s="8"/>
      <c r="H88" s="8"/>
      <c r="I88" s="9"/>
      <c r="J88" s="9"/>
      <c r="K88" s="9"/>
      <c r="L88" s="9"/>
      <c r="M88" s="9"/>
      <c r="N88" s="9"/>
      <c r="O88" s="9"/>
      <c r="P88" s="9"/>
      <c r="Q88" s="9"/>
    </row>
    <row r="89" spans="3:17">
      <c r="C89" s="19"/>
      <c r="D89" s="8"/>
      <c r="E89" s="8"/>
      <c r="F89" s="8"/>
      <c r="H89" s="8"/>
      <c r="I89" s="9"/>
      <c r="J89" s="9"/>
      <c r="K89" s="9"/>
      <c r="L89" s="9"/>
      <c r="M89" s="9"/>
      <c r="N89" s="9"/>
      <c r="O89" s="9"/>
      <c r="P89" s="9"/>
      <c r="Q89" s="9"/>
    </row>
    <row r="90" spans="3:17">
      <c r="C90" s="19"/>
      <c r="D90" s="8"/>
      <c r="E90" s="8"/>
      <c r="F90" s="8"/>
      <c r="H90" s="8"/>
      <c r="I90" s="9"/>
      <c r="J90" s="9"/>
      <c r="K90" s="9"/>
      <c r="L90" s="9"/>
      <c r="M90" s="9"/>
      <c r="N90" s="9"/>
      <c r="O90" s="9"/>
      <c r="P90" s="9"/>
      <c r="Q90" s="9"/>
    </row>
    <row r="91" spans="3:17">
      <c r="C91" s="19"/>
      <c r="D91" s="8"/>
      <c r="E91" s="8"/>
      <c r="F91" s="8"/>
      <c r="H91" s="8"/>
      <c r="I91" s="9"/>
      <c r="J91" s="9"/>
      <c r="K91" s="9"/>
      <c r="L91" s="9"/>
      <c r="M91" s="9"/>
      <c r="N91" s="9"/>
      <c r="O91" s="9"/>
      <c r="P91" s="9"/>
      <c r="Q91" s="9"/>
    </row>
    <row r="92" spans="3:17">
      <c r="C92" s="19"/>
      <c r="D92" s="8"/>
      <c r="E92" s="8"/>
      <c r="F92" s="8"/>
      <c r="H92" s="8"/>
      <c r="I92" s="9"/>
      <c r="J92" s="9"/>
      <c r="K92" s="9"/>
      <c r="L92" s="9"/>
      <c r="M92" s="9"/>
      <c r="N92" s="9"/>
      <c r="O92" s="9"/>
      <c r="P92" s="9"/>
      <c r="Q92" s="9"/>
    </row>
    <row r="93" spans="3:17">
      <c r="C93" s="19"/>
      <c r="D93" s="8"/>
      <c r="E93" s="8"/>
      <c r="F93" s="8"/>
      <c r="H93" s="8"/>
      <c r="I93" s="9"/>
      <c r="J93" s="9"/>
      <c r="K93" s="9"/>
      <c r="L93" s="9"/>
      <c r="M93" s="9"/>
      <c r="N93" s="9"/>
      <c r="O93" s="9"/>
      <c r="P93" s="9"/>
      <c r="Q93" s="9"/>
    </row>
    <row r="94" spans="3:17">
      <c r="C94" s="19"/>
      <c r="D94" s="8"/>
      <c r="E94" s="8"/>
      <c r="F94" s="8"/>
      <c r="H94" s="8"/>
      <c r="I94" s="9"/>
      <c r="J94" s="9"/>
      <c r="K94" s="9"/>
      <c r="L94" s="9"/>
      <c r="M94" s="9"/>
      <c r="N94" s="9"/>
      <c r="O94" s="9"/>
      <c r="P94" s="9"/>
      <c r="Q94" s="9"/>
    </row>
    <row r="95" spans="3:17">
      <c r="C95" s="19"/>
      <c r="D95" s="8"/>
      <c r="E95" s="8"/>
      <c r="F95" s="8"/>
      <c r="H95" s="8"/>
      <c r="I95" s="9"/>
      <c r="J95" s="9"/>
      <c r="K95" s="9"/>
      <c r="L95" s="9"/>
      <c r="M95" s="9"/>
      <c r="N95" s="9"/>
      <c r="O95" s="9"/>
      <c r="P95" s="9"/>
      <c r="Q95" s="9"/>
    </row>
    <row r="96" spans="3:17">
      <c r="C96" s="19"/>
      <c r="D96" s="8"/>
      <c r="E96" s="8"/>
      <c r="F96" s="8"/>
      <c r="H96" s="8"/>
      <c r="I96" s="9"/>
      <c r="J96" s="9"/>
      <c r="K96" s="9"/>
      <c r="L96" s="9"/>
      <c r="M96" s="9"/>
      <c r="N96" s="9"/>
      <c r="O96" s="9"/>
      <c r="P96" s="9"/>
      <c r="Q96" s="9"/>
    </row>
    <row r="97" spans="3:17">
      <c r="C97" s="19"/>
      <c r="D97" s="8"/>
      <c r="E97" s="8"/>
      <c r="F97" s="8"/>
      <c r="H97" s="8"/>
      <c r="I97" s="9"/>
      <c r="J97" s="9"/>
      <c r="K97" s="9"/>
      <c r="L97" s="9"/>
      <c r="M97" s="9"/>
      <c r="N97" s="9"/>
      <c r="O97" s="9"/>
      <c r="P97" s="9"/>
      <c r="Q97" s="9"/>
    </row>
    <row r="98" spans="3:17">
      <c r="C98" s="15"/>
      <c r="D98" s="18"/>
      <c r="E98" s="18"/>
      <c r="F98" s="18"/>
      <c r="I98" s="18"/>
      <c r="J98" s="18"/>
      <c r="L98" s="18"/>
      <c r="M98" s="18"/>
      <c r="N98" s="18"/>
      <c r="O98" s="18"/>
      <c r="P98" s="18"/>
    </row>
    <row r="99" spans="3:17">
      <c r="C99" s="15"/>
      <c r="D99" s="18"/>
      <c r="E99" s="18"/>
      <c r="F99" s="18"/>
      <c r="I99" s="18"/>
      <c r="J99" s="18"/>
      <c r="L99" s="18"/>
      <c r="M99" s="18"/>
      <c r="N99" s="18"/>
      <c r="O99" s="18"/>
      <c r="P99" s="18"/>
    </row>
    <row r="100" spans="3:17">
      <c r="C100" s="15"/>
      <c r="D100" s="18"/>
      <c r="E100" s="18"/>
      <c r="F100" s="18"/>
      <c r="I100" s="18"/>
      <c r="J100" s="18"/>
      <c r="L100" s="18"/>
      <c r="M100" s="18"/>
      <c r="N100" s="18"/>
      <c r="O100" s="18"/>
      <c r="P100" s="18"/>
    </row>
    <row r="101" spans="3:17">
      <c r="C101" s="15"/>
      <c r="D101" s="18"/>
      <c r="E101" s="18"/>
      <c r="F101" s="18"/>
      <c r="I101" s="18"/>
      <c r="J101" s="18"/>
      <c r="L101" s="18"/>
      <c r="M101" s="18"/>
      <c r="N101" s="18"/>
      <c r="O101" s="18"/>
      <c r="P101" s="18"/>
    </row>
    <row r="102" spans="3:17">
      <c r="C102" s="15"/>
      <c r="D102" s="18"/>
      <c r="E102" s="18"/>
      <c r="F102" s="18"/>
      <c r="I102" s="18"/>
      <c r="J102" s="18"/>
      <c r="L102" s="18"/>
      <c r="M102" s="18"/>
      <c r="N102" s="18"/>
      <c r="O102" s="18"/>
      <c r="P102" s="18"/>
    </row>
    <row r="103" spans="3:17">
      <c r="C103" s="15"/>
      <c r="D103" s="18"/>
      <c r="E103" s="18"/>
      <c r="F103" s="18"/>
      <c r="I103" s="18"/>
      <c r="J103" s="18"/>
      <c r="L103" s="18"/>
      <c r="M103" s="18"/>
      <c r="N103" s="18"/>
      <c r="O103" s="18"/>
      <c r="P103" s="18"/>
    </row>
    <row r="104" spans="3:17">
      <c r="C104" s="15"/>
      <c r="D104" s="18"/>
      <c r="E104" s="18"/>
      <c r="F104" s="18"/>
      <c r="I104" s="18"/>
      <c r="J104" s="18"/>
      <c r="L104" s="18"/>
      <c r="M104" s="18"/>
      <c r="N104" s="18"/>
      <c r="O104" s="18"/>
      <c r="P104" s="18"/>
    </row>
  </sheetData>
  <mergeCells count="3">
    <mergeCell ref="B11:F11"/>
    <mergeCell ref="H11:L11"/>
    <mergeCell ref="M11:Q11"/>
  </mergeCells>
  <conditionalFormatting sqref="D13:D1048576">
    <cfRule type="cellIs" dxfId="5" priority="7" operator="lessThan">
      <formula>0</formula>
    </cfRule>
  </conditionalFormatting>
  <conditionalFormatting sqref="G13:G49">
    <cfRule type="cellIs" dxfId="4" priority="5" operator="greaterThan">
      <formula>0.4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1"/>
  <sheetViews>
    <sheetView zoomScaleNormal="100" workbookViewId="0">
      <selection activeCell="H1" sqref="H1"/>
    </sheetView>
  </sheetViews>
  <sheetFormatPr defaultRowHeight="15"/>
  <sheetData>
    <row r="1" spans="1:4" ht="21">
      <c r="A1" s="7" t="s">
        <v>20</v>
      </c>
    </row>
    <row r="3" spans="1:4">
      <c r="B3" s="14"/>
      <c r="D3" s="14"/>
    </row>
    <row r="4" spans="1:4">
      <c r="B4" s="14"/>
      <c r="D4" s="14"/>
    </row>
    <row r="5" spans="1:4">
      <c r="B5" s="14"/>
      <c r="D5" s="14"/>
    </row>
    <row r="6" spans="1:4">
      <c r="B6" s="14"/>
      <c r="D6" s="14"/>
    </row>
    <row r="7" spans="1:4">
      <c r="B7" s="14"/>
      <c r="D7" s="14"/>
    </row>
    <row r="8" spans="1:4">
      <c r="B8" s="14"/>
      <c r="D8" s="14"/>
    </row>
    <row r="9" spans="1:4">
      <c r="B9" s="14"/>
      <c r="D9" s="14"/>
    </row>
    <row r="10" spans="1:4">
      <c r="B10" s="14"/>
      <c r="D10" s="14"/>
    </row>
    <row r="11" spans="1:4">
      <c r="B11" s="14"/>
      <c r="D11" s="14"/>
    </row>
    <row r="12" spans="1:4">
      <c r="B12" s="14"/>
      <c r="D12" s="14"/>
    </row>
    <row r="13" spans="1:4">
      <c r="D13" s="14"/>
    </row>
    <row r="14" spans="1:4">
      <c r="D14" s="14"/>
    </row>
    <row r="15" spans="1:4">
      <c r="B15" s="14"/>
      <c r="D15" s="14"/>
    </row>
    <row r="16" spans="1:4">
      <c r="B16" s="14"/>
      <c r="D16" s="14"/>
    </row>
    <row r="17" spans="2:4">
      <c r="B17" s="14"/>
      <c r="D17" s="14"/>
    </row>
    <row r="18" spans="2:4">
      <c r="D18" s="14"/>
    </row>
    <row r="19" spans="2:4">
      <c r="D19" s="14"/>
    </row>
    <row r="21" spans="2:4">
      <c r="D21" s="1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3494F-AC6C-4ADB-832C-EF38E7A2F911}">
  <dimension ref="A1:R104"/>
  <sheetViews>
    <sheetView workbookViewId="0">
      <selection activeCell="E4" sqref="E4"/>
    </sheetView>
  </sheetViews>
  <sheetFormatPr defaultColWidth="12.28515625" defaultRowHeight="15"/>
  <cols>
    <col min="1" max="1" width="6" style="18" customWidth="1"/>
    <col min="2" max="2" width="12.28515625" style="18"/>
    <col min="3" max="3" width="12.28515625" style="3"/>
    <col min="8" max="8" width="12.28515625" style="18"/>
    <col min="11" max="11" width="12.28515625" style="18"/>
    <col min="17" max="17" width="12.28515625" style="18"/>
  </cols>
  <sheetData>
    <row r="1" spans="1:18" ht="21">
      <c r="A1" s="7" t="s">
        <v>25</v>
      </c>
      <c r="B1" s="7"/>
      <c r="H1"/>
      <c r="I1" s="5"/>
      <c r="J1" s="5"/>
      <c r="K1" s="5"/>
      <c r="L1" s="5"/>
      <c r="M1" s="5"/>
      <c r="Q1"/>
    </row>
    <row r="2" spans="1:18">
      <c r="A2" s="1" t="s">
        <v>8</v>
      </c>
      <c r="B2" s="3">
        <f>MAX(A13:A1048576)</f>
        <v>37</v>
      </c>
      <c r="C2"/>
      <c r="H2"/>
      <c r="I2" s="5"/>
      <c r="J2" s="5"/>
      <c r="K2" s="5"/>
      <c r="L2" s="5"/>
      <c r="M2" s="5"/>
      <c r="Q2"/>
    </row>
    <row r="3" spans="1:18">
      <c r="A3" s="1" t="s">
        <v>12</v>
      </c>
      <c r="B3" s="4">
        <v>1.3999999999999999E-6</v>
      </c>
      <c r="C3"/>
      <c r="H3"/>
      <c r="I3" s="5"/>
      <c r="J3" s="5"/>
      <c r="K3" s="5"/>
      <c r="L3" s="5"/>
      <c r="M3" s="5"/>
      <c r="Q3"/>
    </row>
    <row r="4" spans="1:18">
      <c r="A4" s="1" t="s">
        <v>16</v>
      </c>
      <c r="B4" s="33">
        <v>0.01</v>
      </c>
      <c r="C4"/>
      <c r="G4" s="40"/>
      <c r="H4"/>
      <c r="I4" s="5"/>
      <c r="J4" s="5"/>
      <c r="K4" s="5"/>
      <c r="L4" s="5"/>
      <c r="M4" s="5"/>
      <c r="Q4"/>
    </row>
    <row r="5" spans="1:18">
      <c r="A5" s="1"/>
      <c r="B5" s="31" t="s">
        <v>16</v>
      </c>
      <c r="C5" s="6" t="str">
        <f>C12</f>
        <v>n° elem</v>
      </c>
      <c r="D5" s="6" t="str">
        <f>D12</f>
        <v>exec time</v>
      </c>
      <c r="E5" s="6" t="str">
        <f>E12</f>
        <v>std</v>
      </c>
      <c r="F5" s="6" t="str">
        <f>F12</f>
        <v>n° rip</v>
      </c>
      <c r="G5" s="44" t="s">
        <v>17</v>
      </c>
      <c r="H5" s="6"/>
      <c r="I5" s="5"/>
      <c r="J5" s="5"/>
      <c r="K5" s="5"/>
      <c r="L5" s="5"/>
      <c r="M5" s="5"/>
      <c r="Q5"/>
    </row>
    <row r="6" spans="1:18">
      <c r="A6" s="1" t="s">
        <v>3</v>
      </c>
      <c r="B6" s="32">
        <f>MAX(B13:B97)</f>
        <v>8.3457774836884755E-4</v>
      </c>
      <c r="C6" s="16">
        <f>MAX(C13:C97)</f>
        <v>1000000</v>
      </c>
      <c r="D6" s="4">
        <f>MAX(D13:D97)</f>
        <v>1.04383</v>
      </c>
      <c r="E6" s="4">
        <f>MAX(E13:E49)</f>
        <v>4.0957100000000003E-2</v>
      </c>
      <c r="F6" s="29">
        <f>MAX(F13:F49)</f>
        <v>150</v>
      </c>
      <c r="G6" s="86">
        <f>MAX(G13:G49)</f>
        <v>7.1155642302902583E-2</v>
      </c>
      <c r="H6" s="29"/>
      <c r="K6" s="10"/>
      <c r="Q6"/>
    </row>
    <row r="7" spans="1:18">
      <c r="A7" s="1" t="s">
        <v>4</v>
      </c>
      <c r="B7" s="32">
        <f>MIN(B13:B97)</f>
        <v>2.6824291311803643E-7</v>
      </c>
      <c r="C7" s="16">
        <f>MIN(C13:C97)</f>
        <v>100</v>
      </c>
      <c r="D7" s="4">
        <f>MIN(D13:D97)</f>
        <v>1.11833E-5</v>
      </c>
      <c r="E7" s="4">
        <f>MIN(E13:E49)</f>
        <v>4.5860100000000002E-7</v>
      </c>
      <c r="F7" s="29">
        <f>MIN(F13:F49)</f>
        <v>5</v>
      </c>
      <c r="G7" s="86">
        <f>MIN(G13:G49)</f>
        <v>3.0227464715206396E-3</v>
      </c>
      <c r="H7" s="29"/>
      <c r="I7" s="10"/>
      <c r="K7"/>
      <c r="Q7"/>
      <c r="R7" s="17"/>
    </row>
    <row r="8" spans="1:18">
      <c r="A8" s="1" t="s">
        <v>9</v>
      </c>
      <c r="B8" s="32">
        <f>SUM(B13:B97)/$B$2</f>
        <v>7.6146514258555538E-5</v>
      </c>
      <c r="C8" s="16">
        <f>SUM(C13:C97)/$B$2</f>
        <v>162148.64864864864</v>
      </c>
      <c r="D8" s="4">
        <f>SUM(D13:D97)/$B$2</f>
        <v>0.1401587615054054</v>
      </c>
      <c r="E8" s="4">
        <f>SUM(E13:E49)/$B$2</f>
        <v>3.1561426054324323E-3</v>
      </c>
      <c r="F8" s="30">
        <f>SUM(F13:F49)/$B$2</f>
        <v>47.567567567567565</v>
      </c>
      <c r="G8" s="86">
        <f>SUM(G13:G49)/$B$2</f>
        <v>2.1144465040295574E-2</v>
      </c>
      <c r="H8" s="30"/>
      <c r="K8"/>
      <c r="Q8"/>
    </row>
    <row r="9" spans="1:18">
      <c r="A9" s="1" t="s">
        <v>10</v>
      </c>
      <c r="B9" s="32">
        <f>_xlfn.STDEV.S(B13:B97)</f>
        <v>1.5220914944832602E-4</v>
      </c>
      <c r="C9" s="16">
        <f>_xlfn.STDEV.S(C13:C97)</f>
        <v>284115.44173844939</v>
      </c>
      <c r="D9" s="4">
        <f>_xlfn.STDEV.S(D13:D97)</f>
        <v>0.28233059811579908</v>
      </c>
      <c r="E9" s="4">
        <f>_xlfn.STDEV.S(E13:E49)</f>
        <v>8.1112357449986804E-3</v>
      </c>
      <c r="F9" s="30">
        <f>_xlfn.STDEV.S(F13:F49)</f>
        <v>49.668646795281973</v>
      </c>
      <c r="G9" s="86">
        <f>_xlfn.STDEV.S(G13:G49)</f>
        <v>1.6411364378482125E-2</v>
      </c>
      <c r="H9" s="30"/>
      <c r="K9"/>
      <c r="Q9"/>
    </row>
    <row r="10" spans="1:18" ht="15.75" thickBot="1">
      <c r="A10"/>
      <c r="B10"/>
      <c r="H10"/>
      <c r="I10" s="3"/>
      <c r="J10" s="4"/>
      <c r="K10" s="3"/>
      <c r="L10" s="3"/>
      <c r="M10" s="3"/>
      <c r="Q10"/>
    </row>
    <row r="11" spans="1:18" ht="15.75" thickBot="1">
      <c r="A11" s="20"/>
      <c r="B11" s="115" t="s">
        <v>5</v>
      </c>
      <c r="C11" s="116"/>
      <c r="D11" s="116"/>
      <c r="E11" s="116"/>
      <c r="F11" s="117"/>
      <c r="G11" s="88"/>
      <c r="H11" s="115" t="s">
        <v>6</v>
      </c>
      <c r="I11" s="116"/>
      <c r="J11" s="116"/>
      <c r="K11" s="116"/>
      <c r="L11" s="116"/>
      <c r="M11" s="115" t="s">
        <v>7</v>
      </c>
      <c r="N11" s="116"/>
      <c r="O11" s="116"/>
      <c r="P11" s="116"/>
      <c r="Q11" s="117"/>
    </row>
    <row r="12" spans="1:18" s="2" customFormat="1" ht="30.75" thickBot="1">
      <c r="A12" s="11" t="s">
        <v>2</v>
      </c>
      <c r="B12" s="11" t="s">
        <v>15</v>
      </c>
      <c r="C12" s="21" t="s">
        <v>0</v>
      </c>
      <c r="D12" s="12" t="s">
        <v>11</v>
      </c>
      <c r="E12" s="22" t="s">
        <v>13</v>
      </c>
      <c r="F12" s="28" t="s">
        <v>1</v>
      </c>
      <c r="G12" s="12" t="s">
        <v>14</v>
      </c>
      <c r="H12" s="11" t="str">
        <f>B12</f>
        <v>relative error ε</v>
      </c>
      <c r="I12" s="21" t="str">
        <f>C12</f>
        <v>n° elem</v>
      </c>
      <c r="J12" s="12" t="str">
        <f>D12</f>
        <v>exec time</v>
      </c>
      <c r="K12" s="12" t="s">
        <v>14</v>
      </c>
      <c r="L12" s="12" t="str">
        <f>F12</f>
        <v>n° rip</v>
      </c>
      <c r="M12" s="11" t="str">
        <f>H12</f>
        <v>relative error ε</v>
      </c>
      <c r="N12" s="21" t="str">
        <f>C12</f>
        <v>n° elem</v>
      </c>
      <c r="O12" s="12" t="str">
        <f>D12</f>
        <v>exec time</v>
      </c>
      <c r="P12" s="12" t="s">
        <v>14</v>
      </c>
      <c r="Q12" s="28" t="str">
        <f>F12</f>
        <v>n° rip</v>
      </c>
    </row>
    <row r="13" spans="1:18">
      <c r="A13" s="47">
        <v>1</v>
      </c>
      <c r="B13" s="97">
        <f>$B$3/(D13*F13)</f>
        <v>8.3457774836884755E-4</v>
      </c>
      <c r="C13" s="50">
        <v>100</v>
      </c>
      <c r="D13" s="25">
        <v>1.11833E-5</v>
      </c>
      <c r="E13" s="34">
        <v>4.5860100000000002E-7</v>
      </c>
      <c r="F13" s="95">
        <v>150</v>
      </c>
      <c r="G13" s="92">
        <f t="shared" ref="G13:G49" si="0">E13/D13</f>
        <v>4.1007663212110919E-2</v>
      </c>
      <c r="H13" s="53">
        <f t="shared" ref="H13:H49" si="1">(B13-$B$7)/($B$6-$B$7)</f>
        <v>1</v>
      </c>
      <c r="I13" s="54">
        <f t="shared" ref="I13:I44" si="2">(C13-$C$7)/($C$6-$C$7)</f>
        <v>0</v>
      </c>
      <c r="J13" s="54">
        <f t="shared" ref="J13:J44" si="3">(D13-$D$7)/($D$6-$D$7)</f>
        <v>0</v>
      </c>
      <c r="K13" s="54">
        <f t="shared" ref="K13:K49" si="4">(G13-$G$7)/($G$6-$G$7)</f>
        <v>0.55751214266008731</v>
      </c>
      <c r="L13" s="54">
        <f t="shared" ref="L13:L44" si="5">(F13-$F$7)/($F$6-$F$7)</f>
        <v>1</v>
      </c>
      <c r="M13" s="35">
        <f t="shared" ref="M13:M49" si="6">(B13-$B$8)/$B$9</f>
        <v>4.9828228911283308</v>
      </c>
      <c r="N13" s="36">
        <f t="shared" ref="N13:N44" si="7">(C13-$C$8)/$C$9</f>
        <v>-0.57036198967962881</v>
      </c>
      <c r="O13" s="36">
        <f t="shared" ref="O13:O44" si="8">(D13-$D$8)/$D$9</f>
        <v>-0.49639528673375777</v>
      </c>
      <c r="P13" s="36">
        <f t="shared" ref="P13:P49" si="9">(G13-$G$8)/$G$9</f>
        <v>1.2103319208401171</v>
      </c>
      <c r="Q13" s="45">
        <f t="shared" ref="Q13:Q44" si="10">(F13-$F$8)/$F$9</f>
        <v>2.0623157472887401</v>
      </c>
    </row>
    <row r="14" spans="1:18">
      <c r="A14" s="24">
        <v>2</v>
      </c>
      <c r="B14" s="97">
        <f t="shared" ref="B14:B49" si="11">$B$3/(D14*F14)</f>
        <v>3.746817680547502E-4</v>
      </c>
      <c r="C14" s="50">
        <v>200</v>
      </c>
      <c r="D14" s="25">
        <v>2.6129400000000001E-5</v>
      </c>
      <c r="E14" s="34">
        <v>8.2621299999999996E-7</v>
      </c>
      <c r="F14" s="95">
        <v>143</v>
      </c>
      <c r="G14" s="93">
        <f t="shared" si="0"/>
        <v>3.1620052507902972E-2</v>
      </c>
      <c r="H14" s="53">
        <f t="shared" si="1"/>
        <v>0.44877053742437484</v>
      </c>
      <c r="I14" s="54">
        <f t="shared" si="2"/>
        <v>1.0001000100010001E-4</v>
      </c>
      <c r="J14" s="54">
        <f t="shared" si="3"/>
        <v>1.4318672705337523E-5</v>
      </c>
      <c r="K14" s="54">
        <f t="shared" si="4"/>
        <v>0.41972832194240073</v>
      </c>
      <c r="L14" s="54">
        <f t="shared" si="5"/>
        <v>0.9517241379310345</v>
      </c>
      <c r="M14" s="35">
        <f t="shared" si="6"/>
        <v>1.961348939128954</v>
      </c>
      <c r="N14" s="36">
        <f t="shared" si="7"/>
        <v>-0.57001002007393564</v>
      </c>
      <c r="O14" s="36">
        <f t="shared" si="8"/>
        <v>-0.49634234844049535</v>
      </c>
      <c r="P14" s="36">
        <f t="shared" si="9"/>
        <v>0.63831301444641242</v>
      </c>
      <c r="Q14" s="45">
        <f t="shared" si="10"/>
        <v>1.9213817687800903</v>
      </c>
    </row>
    <row r="15" spans="1:18">
      <c r="A15" s="24">
        <v>3</v>
      </c>
      <c r="B15" s="97">
        <f t="shared" si="11"/>
        <v>2.4767265543865089E-4</v>
      </c>
      <c r="C15" s="50">
        <v>300</v>
      </c>
      <c r="D15" s="25">
        <v>4.1563400000000003E-5</v>
      </c>
      <c r="E15" s="34">
        <v>8.8068600000000003E-7</v>
      </c>
      <c r="F15" s="95">
        <v>136</v>
      </c>
      <c r="G15" s="93">
        <f t="shared" si="0"/>
        <v>2.1188978764971104E-2</v>
      </c>
      <c r="H15" s="53">
        <f t="shared" si="1"/>
        <v>0.29653792855972766</v>
      </c>
      <c r="I15" s="54">
        <f t="shared" si="2"/>
        <v>2.0002000200020003E-4</v>
      </c>
      <c r="J15" s="54">
        <f t="shared" si="3"/>
        <v>2.9104763694570793E-5</v>
      </c>
      <c r="K15" s="54">
        <f t="shared" si="4"/>
        <v>0.26662938763690586</v>
      </c>
      <c r="L15" s="54">
        <f t="shared" si="5"/>
        <v>0.90344827586206899</v>
      </c>
      <c r="M15" s="35">
        <f t="shared" si="6"/>
        <v>1.1269108447276839</v>
      </c>
      <c r="N15" s="36">
        <f t="shared" si="7"/>
        <v>-0.56965805046824258</v>
      </c>
      <c r="O15" s="36">
        <f t="shared" si="8"/>
        <v>-0.49628768203131757</v>
      </c>
      <c r="P15" s="36">
        <f t="shared" si="9"/>
        <v>2.7123719667022546E-3</v>
      </c>
      <c r="Q15" s="45">
        <f t="shared" si="10"/>
        <v>1.7804477902714402</v>
      </c>
    </row>
    <row r="16" spans="1:18">
      <c r="A16" s="24">
        <v>4</v>
      </c>
      <c r="B16" s="97">
        <f t="shared" si="11"/>
        <v>1.9441641607779322E-4</v>
      </c>
      <c r="C16" s="50">
        <v>400</v>
      </c>
      <c r="D16" s="25">
        <v>5.5822000000000002E-5</v>
      </c>
      <c r="E16" s="34">
        <v>2.75152E-6</v>
      </c>
      <c r="F16" s="95">
        <v>129</v>
      </c>
      <c r="G16" s="93">
        <f t="shared" si="0"/>
        <v>4.9290960553186915E-2</v>
      </c>
      <c r="H16" s="53">
        <f t="shared" si="1"/>
        <v>0.23270521538481639</v>
      </c>
      <c r="I16" s="54">
        <f t="shared" si="2"/>
        <v>3.0003000300030005E-4</v>
      </c>
      <c r="J16" s="54">
        <f t="shared" si="3"/>
        <v>4.2764797190688549E-5</v>
      </c>
      <c r="K16" s="54">
        <f t="shared" si="4"/>
        <v>0.67908773753243545</v>
      </c>
      <c r="L16" s="54">
        <f t="shared" si="5"/>
        <v>0.85517241379310349</v>
      </c>
      <c r="M16" s="35">
        <f t="shared" si="6"/>
        <v>0.77702228971057696</v>
      </c>
      <c r="N16" s="36">
        <f t="shared" si="7"/>
        <v>-0.56930608086254952</v>
      </c>
      <c r="O16" s="36">
        <f t="shared" si="8"/>
        <v>-0.49623717882658114</v>
      </c>
      <c r="P16" s="36">
        <f t="shared" si="9"/>
        <v>1.7150612748441449</v>
      </c>
      <c r="Q16" s="45">
        <f t="shared" si="10"/>
        <v>1.6395138117627901</v>
      </c>
    </row>
    <row r="17" spans="1:17">
      <c r="A17" s="24">
        <v>5</v>
      </c>
      <c r="B17" s="97">
        <f t="shared" si="11"/>
        <v>1.7106234997831907E-4</v>
      </c>
      <c r="C17" s="50">
        <v>500</v>
      </c>
      <c r="D17" s="25">
        <v>6.7083199999999995E-5</v>
      </c>
      <c r="E17" s="34">
        <v>9.4254100000000005E-7</v>
      </c>
      <c r="F17" s="95">
        <v>122</v>
      </c>
      <c r="G17" s="93">
        <f t="shared" si="0"/>
        <v>1.4050328547236866E-2</v>
      </c>
      <c r="H17" s="53">
        <f t="shared" si="1"/>
        <v>0.20471312618200033</v>
      </c>
      <c r="I17" s="54">
        <f t="shared" si="2"/>
        <v>4.0004000400040005E-4</v>
      </c>
      <c r="J17" s="54">
        <f t="shared" si="3"/>
        <v>5.3553259536674914E-5</v>
      </c>
      <c r="K17" s="54">
        <f t="shared" si="4"/>
        <v>0.16185400519314097</v>
      </c>
      <c r="L17" s="54">
        <f t="shared" si="5"/>
        <v>0.80689655172413788</v>
      </c>
      <c r="M17" s="35">
        <f t="shared" si="6"/>
        <v>0.62358824067922947</v>
      </c>
      <c r="N17" s="36">
        <f t="shared" si="7"/>
        <v>-0.56895411125685647</v>
      </c>
      <c r="O17" s="36">
        <f t="shared" si="8"/>
        <v>-0.49619729225362319</v>
      </c>
      <c r="P17" s="36">
        <f t="shared" si="9"/>
        <v>-0.43226975706908527</v>
      </c>
      <c r="Q17" s="45">
        <f t="shared" si="10"/>
        <v>1.49857983325414</v>
      </c>
    </row>
    <row r="18" spans="1:17">
      <c r="A18" s="24">
        <v>6</v>
      </c>
      <c r="B18" s="97">
        <f t="shared" si="11"/>
        <v>1.4527966647109256E-4</v>
      </c>
      <c r="C18" s="50">
        <v>600</v>
      </c>
      <c r="D18" s="25">
        <v>8.3796399999999996E-5</v>
      </c>
      <c r="E18" s="34">
        <v>2.2862600000000002E-6</v>
      </c>
      <c r="F18" s="95">
        <v>115</v>
      </c>
      <c r="G18" s="93">
        <f t="shared" si="0"/>
        <v>2.7283510986152153E-2</v>
      </c>
      <c r="H18" s="53">
        <f t="shared" si="1"/>
        <v>0.17381010597351895</v>
      </c>
      <c r="I18" s="54">
        <f t="shared" si="2"/>
        <v>5.0005000500050005E-4</v>
      </c>
      <c r="J18" s="54">
        <f t="shared" si="3"/>
        <v>6.9564850564357526E-5</v>
      </c>
      <c r="K18" s="54">
        <f t="shared" si="4"/>
        <v>0.35608004354714407</v>
      </c>
      <c r="L18" s="54">
        <f t="shared" si="5"/>
        <v>0.75862068965517238</v>
      </c>
      <c r="M18" s="35">
        <f t="shared" si="6"/>
        <v>0.45419840044508797</v>
      </c>
      <c r="N18" s="36">
        <f t="shared" si="7"/>
        <v>-0.5686021416511633</v>
      </c>
      <c r="O18" s="36">
        <f t="shared" si="8"/>
        <v>-0.49613809498591105</v>
      </c>
      <c r="P18" s="36">
        <f t="shared" si="9"/>
        <v>0.37407285611827817</v>
      </c>
      <c r="Q18" s="45">
        <f t="shared" si="10"/>
        <v>1.3576458547454899</v>
      </c>
    </row>
    <row r="19" spans="1:17">
      <c r="A19" s="24">
        <v>7</v>
      </c>
      <c r="B19" s="97">
        <f t="shared" si="11"/>
        <v>1.1913831004689964E-4</v>
      </c>
      <c r="C19" s="50">
        <v>700</v>
      </c>
      <c r="D19" s="25">
        <v>1.08806E-4</v>
      </c>
      <c r="E19" s="34">
        <v>2.5842799999999998E-6</v>
      </c>
      <c r="F19" s="95">
        <v>108</v>
      </c>
      <c r="G19" s="93">
        <f t="shared" si="0"/>
        <v>2.3751263717074426E-2</v>
      </c>
      <c r="H19" s="53">
        <f t="shared" si="1"/>
        <v>0.14247718185693034</v>
      </c>
      <c r="I19" s="54">
        <f t="shared" si="2"/>
        <v>6.0006000600060011E-4</v>
      </c>
      <c r="J19" s="54">
        <f t="shared" si="3"/>
        <v>9.3524564261670491E-5</v>
      </c>
      <c r="K19" s="54">
        <f t="shared" si="4"/>
        <v>0.30423655111994008</v>
      </c>
      <c r="L19" s="54">
        <f t="shared" si="5"/>
        <v>0.71034482758620687</v>
      </c>
      <c r="M19" s="35">
        <f t="shared" si="6"/>
        <v>0.28245211240037527</v>
      </c>
      <c r="N19" s="36">
        <f t="shared" si="7"/>
        <v>-0.56825017204547024</v>
      </c>
      <c r="O19" s="36">
        <f t="shared" si="8"/>
        <v>-0.49604951230954902</v>
      </c>
      <c r="P19" s="36">
        <f t="shared" si="9"/>
        <v>0.15884106992327673</v>
      </c>
      <c r="Q19" s="45">
        <f t="shared" si="10"/>
        <v>1.2167118762368399</v>
      </c>
    </row>
    <row r="20" spans="1:17">
      <c r="A20" s="24">
        <v>8</v>
      </c>
      <c r="B20" s="97">
        <f t="shared" si="11"/>
        <v>1.1102787545146709E-4</v>
      </c>
      <c r="C20" s="50">
        <v>800</v>
      </c>
      <c r="D20" s="25">
        <v>1.2484599999999999E-4</v>
      </c>
      <c r="E20" s="34">
        <v>1.9303E-6</v>
      </c>
      <c r="F20" s="95">
        <v>101</v>
      </c>
      <c r="G20" s="93">
        <f>E20/D20</f>
        <v>1.5461448504557615E-2</v>
      </c>
      <c r="H20" s="53">
        <f t="shared" si="1"/>
        <v>0.13275604774255592</v>
      </c>
      <c r="I20" s="54">
        <f t="shared" si="2"/>
        <v>7.0007000700070005E-4</v>
      </c>
      <c r="J20" s="54">
        <f t="shared" si="3"/>
        <v>1.0889121577568511E-4</v>
      </c>
      <c r="K20" s="54">
        <f t="shared" si="4"/>
        <v>0.18256529215814896</v>
      </c>
      <c r="L20" s="54">
        <f t="shared" si="5"/>
        <v>0.66206896551724137</v>
      </c>
      <c r="M20" s="35">
        <f t="shared" si="6"/>
        <v>0.22916730905689436</v>
      </c>
      <c r="N20" s="36">
        <f t="shared" si="7"/>
        <v>-0.56789820243977718</v>
      </c>
      <c r="O20" s="36">
        <f t="shared" si="8"/>
        <v>-0.49599269948052138</v>
      </c>
      <c r="P20" s="36">
        <f t="shared" si="9"/>
        <v>-0.3462854400569696</v>
      </c>
      <c r="Q20" s="45">
        <f t="shared" si="10"/>
        <v>1.0757778977281898</v>
      </c>
    </row>
    <row r="21" spans="1:17">
      <c r="A21" s="24">
        <v>9</v>
      </c>
      <c r="B21" s="97">
        <f t="shared" si="11"/>
        <v>1.1418683314889442E-4</v>
      </c>
      <c r="C21" s="50">
        <v>900</v>
      </c>
      <c r="D21" s="25">
        <v>1.3043199999999999E-4</v>
      </c>
      <c r="E21" s="34">
        <v>3.0421200000000002E-6</v>
      </c>
      <c r="F21" s="95">
        <v>94</v>
      </c>
      <c r="G21" s="93">
        <f t="shared" si="0"/>
        <v>2.3323417566241417E-2</v>
      </c>
      <c r="H21" s="53">
        <f t="shared" si="1"/>
        <v>0.13654236166654962</v>
      </c>
      <c r="I21" s="54">
        <f t="shared" si="2"/>
        <v>8.0008000800080011E-4</v>
      </c>
      <c r="J21" s="54">
        <f t="shared" si="3"/>
        <v>1.1424271922688745E-4</v>
      </c>
      <c r="K21" s="54">
        <f t="shared" si="4"/>
        <v>0.29795696846588909</v>
      </c>
      <c r="L21" s="54">
        <f t="shared" si="5"/>
        <v>0.61379310344827587</v>
      </c>
      <c r="M21" s="35">
        <f t="shared" si="6"/>
        <v>0.24992136825029243</v>
      </c>
      <c r="N21" s="36">
        <f t="shared" si="7"/>
        <v>-0.56754623283408401</v>
      </c>
      <c r="O21" s="36">
        <f t="shared" si="8"/>
        <v>-0.49597291416487627</v>
      </c>
      <c r="P21" s="36">
        <f t="shared" si="9"/>
        <v>0.13277095527796534</v>
      </c>
      <c r="Q21" s="45">
        <f t="shared" si="10"/>
        <v>0.9348439192195398</v>
      </c>
    </row>
    <row r="22" spans="1:17">
      <c r="A22" s="24">
        <v>10</v>
      </c>
      <c r="B22" s="97">
        <f t="shared" si="11"/>
        <v>1.0998758790070539E-4</v>
      </c>
      <c r="C22" s="50">
        <v>1000</v>
      </c>
      <c r="D22" s="25">
        <v>1.4630700000000001E-4</v>
      </c>
      <c r="E22" s="34">
        <v>1.9145099999999999E-6</v>
      </c>
      <c r="F22" s="95">
        <v>87</v>
      </c>
      <c r="G22" s="93">
        <f t="shared" si="0"/>
        <v>1.3085566650946297E-2</v>
      </c>
      <c r="H22" s="53">
        <f t="shared" si="1"/>
        <v>0.1315091632902525</v>
      </c>
      <c r="I22" s="54">
        <f t="shared" si="2"/>
        <v>9.0009000900090005E-4</v>
      </c>
      <c r="J22" s="54">
        <f t="shared" si="3"/>
        <v>1.2945129733068933E-4</v>
      </c>
      <c r="K22" s="54">
        <f t="shared" si="4"/>
        <v>0.14769400385284565</v>
      </c>
      <c r="L22" s="54">
        <f t="shared" si="5"/>
        <v>0.56551724137931036</v>
      </c>
      <c r="M22" s="35">
        <f t="shared" si="6"/>
        <v>0.22233271629731211</v>
      </c>
      <c r="N22" s="36">
        <f t="shared" si="7"/>
        <v>-0.56719426322839095</v>
      </c>
      <c r="O22" s="36">
        <f t="shared" si="8"/>
        <v>-0.49591668575709491</v>
      </c>
      <c r="P22" s="36">
        <f t="shared" si="9"/>
        <v>-0.4910559660667676</v>
      </c>
      <c r="Q22" s="45">
        <f t="shared" si="10"/>
        <v>0.79390994071088972</v>
      </c>
    </row>
    <row r="23" spans="1:17">
      <c r="A23" s="24">
        <v>11</v>
      </c>
      <c r="B23" s="97">
        <f t="shared" si="11"/>
        <v>5.3877817425009767E-5</v>
      </c>
      <c r="C23" s="50">
        <v>2000</v>
      </c>
      <c r="D23" s="25">
        <v>3.2480900000000001E-4</v>
      </c>
      <c r="E23" s="34">
        <v>3.7809500000000002E-6</v>
      </c>
      <c r="F23" s="95">
        <v>80</v>
      </c>
      <c r="G23" s="93">
        <f t="shared" si="0"/>
        <v>1.1640533359605184E-2</v>
      </c>
      <c r="H23" s="53">
        <f t="shared" si="1"/>
        <v>6.425621925835337E-2</v>
      </c>
      <c r="I23" s="54">
        <f t="shared" si="2"/>
        <v>1.9001900190019003E-3</v>
      </c>
      <c r="J23" s="54">
        <f t="shared" si="3"/>
        <v>3.0045990260217545E-4</v>
      </c>
      <c r="K23" s="54">
        <f t="shared" si="4"/>
        <v>0.12648496417079044</v>
      </c>
      <c r="L23" s="54">
        <f t="shared" si="5"/>
        <v>0.51724137931034486</v>
      </c>
      <c r="M23" s="35">
        <f t="shared" si="6"/>
        <v>-0.14630327358281339</v>
      </c>
      <c r="N23" s="36">
        <f t="shared" si="7"/>
        <v>-0.56367456717146003</v>
      </c>
      <c r="O23" s="36">
        <f t="shared" si="8"/>
        <v>-0.49528444114318743</v>
      </c>
      <c r="P23" s="36">
        <f t="shared" si="9"/>
        <v>-0.57910673735034091</v>
      </c>
      <c r="Q23" s="45">
        <f t="shared" si="10"/>
        <v>0.65297596220223975</v>
      </c>
    </row>
    <row r="24" spans="1:17">
      <c r="A24" s="24">
        <v>12</v>
      </c>
      <c r="B24" s="97">
        <f t="shared" si="11"/>
        <v>3.7264392220291538E-5</v>
      </c>
      <c r="C24" s="50">
        <v>3000</v>
      </c>
      <c r="D24" s="25">
        <v>5.1464900000000005E-4</v>
      </c>
      <c r="E24" s="34">
        <v>6.69772E-6</v>
      </c>
      <c r="F24" s="95">
        <v>73</v>
      </c>
      <c r="G24" s="93">
        <f t="shared" si="0"/>
        <v>1.3014151392502461E-2</v>
      </c>
      <c r="H24" s="53">
        <f t="shared" si="1"/>
        <v>4.4343434978563363E-2</v>
      </c>
      <c r="I24" s="54">
        <f t="shared" si="2"/>
        <v>2.9002900290029002E-3</v>
      </c>
      <c r="J24" s="54">
        <f t="shared" si="3"/>
        <v>4.8233054620694697E-4</v>
      </c>
      <c r="K24" s="54">
        <f t="shared" si="4"/>
        <v>0.14664582796699197</v>
      </c>
      <c r="L24" s="54">
        <f t="shared" si="5"/>
        <v>0.4689655172413793</v>
      </c>
      <c r="M24" s="35">
        <f t="shared" si="6"/>
        <v>-0.25545193688546441</v>
      </c>
      <c r="N24" s="36">
        <f t="shared" si="7"/>
        <v>-0.56015487111452922</v>
      </c>
      <c r="O24" s="36">
        <f t="shared" si="8"/>
        <v>-0.49461203793479652</v>
      </c>
      <c r="P24" s="36">
        <f t="shared" si="9"/>
        <v>-0.49540753957381084</v>
      </c>
      <c r="Q24" s="45">
        <f t="shared" si="10"/>
        <v>0.51204198369358966</v>
      </c>
    </row>
    <row r="25" spans="1:17">
      <c r="A25" s="24">
        <v>13</v>
      </c>
      <c r="B25" s="97">
        <f t="shared" si="11"/>
        <v>2.9999902714601195E-5</v>
      </c>
      <c r="C25" s="50">
        <v>4000</v>
      </c>
      <c r="D25" s="25">
        <v>7.0707300000000001E-4</v>
      </c>
      <c r="E25" s="34">
        <v>6.3898399999999996E-6</v>
      </c>
      <c r="F25" s="95">
        <v>66</v>
      </c>
      <c r="G25" s="93">
        <f t="shared" si="0"/>
        <v>9.037030122773744E-3</v>
      </c>
      <c r="H25" s="53">
        <f t="shared" si="1"/>
        <v>3.5636247228470287E-2</v>
      </c>
      <c r="I25" s="54">
        <f t="shared" si="2"/>
        <v>3.9003900390039005E-3</v>
      </c>
      <c r="J25" s="54">
        <f t="shared" si="3"/>
        <v>6.6667671521771681E-4</v>
      </c>
      <c r="K25" s="54">
        <f t="shared" si="4"/>
        <v>8.8272831763051687E-2</v>
      </c>
      <c r="L25" s="54">
        <f t="shared" si="5"/>
        <v>0.4206896551724138</v>
      </c>
      <c r="M25" s="35">
        <f t="shared" si="6"/>
        <v>-0.30317895942004985</v>
      </c>
      <c r="N25" s="36">
        <f t="shared" si="7"/>
        <v>-0.5566351750575983</v>
      </c>
      <c r="O25" s="36">
        <f t="shared" si="8"/>
        <v>-0.49393048233549486</v>
      </c>
      <c r="P25" s="36">
        <f t="shared" si="9"/>
        <v>-0.73774700495935475</v>
      </c>
      <c r="Q25" s="45">
        <f t="shared" si="10"/>
        <v>0.37110800518493958</v>
      </c>
    </row>
    <row r="26" spans="1:17">
      <c r="A26" s="24">
        <v>14</v>
      </c>
      <c r="B26" s="97">
        <f t="shared" si="11"/>
        <v>2.5697053689625186E-5</v>
      </c>
      <c r="C26" s="50">
        <v>5000</v>
      </c>
      <c r="D26" s="25">
        <v>9.2340599999999999E-4</v>
      </c>
      <c r="E26" s="34">
        <v>7.6768299999999995E-6</v>
      </c>
      <c r="F26" s="95">
        <v>59</v>
      </c>
      <c r="G26" s="93">
        <f t="shared" si="0"/>
        <v>8.3136020342081379E-3</v>
      </c>
      <c r="H26" s="53">
        <f t="shared" si="1"/>
        <v>3.0478869784201997E-2</v>
      </c>
      <c r="I26" s="54">
        <f t="shared" si="2"/>
        <v>4.9004900490049004E-3</v>
      </c>
      <c r="J26" s="54">
        <f t="shared" si="3"/>
        <v>8.7392820037864721E-4</v>
      </c>
      <c r="K26" s="54">
        <f t="shared" si="4"/>
        <v>7.7654934494220257E-2</v>
      </c>
      <c r="L26" s="54">
        <f t="shared" si="5"/>
        <v>0.3724137931034483</v>
      </c>
      <c r="M26" s="35">
        <f t="shared" si="6"/>
        <v>-0.33144827858102976</v>
      </c>
      <c r="N26" s="36">
        <f t="shared" si="7"/>
        <v>-0.55311547900066738</v>
      </c>
      <c r="O26" s="36">
        <f t="shared" si="8"/>
        <v>-0.49316424232664097</v>
      </c>
      <c r="P26" s="36">
        <f t="shared" si="9"/>
        <v>-0.78182792790285682</v>
      </c>
      <c r="Q26" s="45">
        <f t="shared" si="10"/>
        <v>0.23017402667628953</v>
      </c>
    </row>
    <row r="27" spans="1:17">
      <c r="A27" s="24">
        <v>15</v>
      </c>
      <c r="B27" s="97">
        <f t="shared" si="11"/>
        <v>2.3121845519646964E-5</v>
      </c>
      <c r="C27" s="50">
        <v>6000</v>
      </c>
      <c r="D27" s="25">
        <v>1.1643999999999999E-3</v>
      </c>
      <c r="E27" s="34">
        <v>5.2518299999999998E-6</v>
      </c>
      <c r="F27" s="95">
        <v>52</v>
      </c>
      <c r="G27" s="93">
        <f t="shared" si="0"/>
        <v>4.5103315012023359E-3</v>
      </c>
      <c r="H27" s="53">
        <f t="shared" si="1"/>
        <v>2.7392235683621362E-2</v>
      </c>
      <c r="I27" s="54">
        <f t="shared" si="2"/>
        <v>5.9005900590059007E-3</v>
      </c>
      <c r="J27" s="54">
        <f t="shared" si="3"/>
        <v>1.1048054332320411E-3</v>
      </c>
      <c r="K27" s="54">
        <f t="shared" si="4"/>
        <v>2.1833579969406144E-2</v>
      </c>
      <c r="L27" s="54">
        <f t="shared" si="5"/>
        <v>0.32413793103448274</v>
      </c>
      <c r="M27" s="35">
        <f t="shared" si="6"/>
        <v>-0.34836715750067371</v>
      </c>
      <c r="N27" s="36">
        <f t="shared" si="7"/>
        <v>-0.54959578294373646</v>
      </c>
      <c r="O27" s="36">
        <f t="shared" si="8"/>
        <v>-0.49231065436413052</v>
      </c>
      <c r="P27" s="36">
        <f t="shared" si="9"/>
        <v>-1.0135740792461594</v>
      </c>
      <c r="Q27" s="45">
        <f t="shared" si="10"/>
        <v>8.9240048167639474E-2</v>
      </c>
    </row>
    <row r="28" spans="1:17">
      <c r="A28" s="24">
        <v>16</v>
      </c>
      <c r="B28" s="97">
        <f t="shared" si="11"/>
        <v>2.1694881635050249E-5</v>
      </c>
      <c r="C28" s="50">
        <v>7000</v>
      </c>
      <c r="D28" s="25">
        <v>1.43403E-3</v>
      </c>
      <c r="E28" s="34">
        <v>2.6480599999999999E-5</v>
      </c>
      <c r="F28" s="95">
        <v>45</v>
      </c>
      <c r="G28" s="93">
        <f t="shared" si="0"/>
        <v>1.8465861941521444E-2</v>
      </c>
      <c r="H28" s="53">
        <f t="shared" si="1"/>
        <v>2.5681882540974071E-2</v>
      </c>
      <c r="I28" s="54">
        <f t="shared" si="2"/>
        <v>6.900690069006901E-3</v>
      </c>
      <c r="J28" s="54">
        <f t="shared" si="3"/>
        <v>1.3631165459330238E-3</v>
      </c>
      <c r="K28" s="54">
        <f t="shared" si="4"/>
        <v>0.22666166293914841</v>
      </c>
      <c r="L28" s="54">
        <f t="shared" si="5"/>
        <v>0.27586206896551724</v>
      </c>
      <c r="M28" s="35">
        <f t="shared" si="6"/>
        <v>-0.35774217792335311</v>
      </c>
      <c r="N28" s="36">
        <f t="shared" si="7"/>
        <v>-0.54607608688680565</v>
      </c>
      <c r="O28" s="36">
        <f t="shared" si="8"/>
        <v>-0.49135563920885</v>
      </c>
      <c r="P28" s="36">
        <f t="shared" si="9"/>
        <v>-0.16321635648320615</v>
      </c>
      <c r="Q28" s="45">
        <f t="shared" si="10"/>
        <v>-5.1693930341010587E-2</v>
      </c>
    </row>
    <row r="29" spans="1:17">
      <c r="A29" s="24">
        <v>17</v>
      </c>
      <c r="B29" s="97">
        <f t="shared" si="11"/>
        <v>2.1607639226508251E-5</v>
      </c>
      <c r="C29" s="50">
        <v>8000</v>
      </c>
      <c r="D29" s="25">
        <v>1.7050500000000001E-3</v>
      </c>
      <c r="E29" s="34">
        <v>3.3795499999999999E-5</v>
      </c>
      <c r="F29" s="95">
        <v>38</v>
      </c>
      <c r="G29" s="93">
        <f t="shared" si="0"/>
        <v>1.9820826368728187E-2</v>
      </c>
      <c r="H29" s="53">
        <f t="shared" si="1"/>
        <v>2.5577314142829856E-2</v>
      </c>
      <c r="I29" s="54">
        <f t="shared" si="2"/>
        <v>7.9007900790079005E-3</v>
      </c>
      <c r="J29" s="54">
        <f t="shared" si="3"/>
        <v>1.6227593073624652E-3</v>
      </c>
      <c r="K29" s="54">
        <f t="shared" si="4"/>
        <v>0.24654874407188149</v>
      </c>
      <c r="L29" s="54">
        <f t="shared" si="5"/>
        <v>0.22758620689655173</v>
      </c>
      <c r="M29" s="35">
        <f t="shared" si="6"/>
        <v>-0.35831535245890633</v>
      </c>
      <c r="N29" s="36">
        <f t="shared" si="7"/>
        <v>-0.54255639082987472</v>
      </c>
      <c r="O29" s="36">
        <f t="shared" si="8"/>
        <v>-0.49039570074731331</v>
      </c>
      <c r="P29" s="36">
        <f t="shared" si="9"/>
        <v>-8.0653786061985505E-2</v>
      </c>
      <c r="Q29" s="45">
        <f t="shared" si="10"/>
        <v>-0.19262790884966063</v>
      </c>
    </row>
    <row r="30" spans="1:17">
      <c r="A30" s="24">
        <v>18</v>
      </c>
      <c r="B30" s="97">
        <f t="shared" si="11"/>
        <v>2.2730553159376408E-5</v>
      </c>
      <c r="C30" s="50">
        <v>9000</v>
      </c>
      <c r="D30" s="25">
        <v>1.9868099999999999E-3</v>
      </c>
      <c r="E30" s="34">
        <v>6.1456899999999998E-5</v>
      </c>
      <c r="F30" s="95">
        <v>31</v>
      </c>
      <c r="G30" s="93">
        <f t="shared" si="0"/>
        <v>3.0932449504482061E-2</v>
      </c>
      <c r="H30" s="53">
        <f t="shared" si="1"/>
        <v>2.6923234242655136E-2</v>
      </c>
      <c r="I30" s="54">
        <f t="shared" si="2"/>
        <v>8.9008900890089008E-3</v>
      </c>
      <c r="J30" s="54">
        <f t="shared" si="3"/>
        <v>1.892691210765754E-3</v>
      </c>
      <c r="K30" s="54">
        <f t="shared" si="4"/>
        <v>0.40963623654032683</v>
      </c>
      <c r="L30" s="54">
        <f t="shared" si="5"/>
        <v>0.1793103448275862</v>
      </c>
      <c r="M30" s="35">
        <f t="shared" si="6"/>
        <v>-0.35093791202948338</v>
      </c>
      <c r="N30" s="36">
        <f t="shared" si="7"/>
        <v>-0.5390366947729438</v>
      </c>
      <c r="O30" s="36">
        <f t="shared" si="8"/>
        <v>-0.48939772177556751</v>
      </c>
      <c r="P30" s="36">
        <f t="shared" si="9"/>
        <v>0.59641503524350914</v>
      </c>
      <c r="Q30" s="45">
        <f t="shared" si="10"/>
        <v>-0.33356188735831072</v>
      </c>
    </row>
    <row r="31" spans="1:17">
      <c r="A31" s="24">
        <v>19</v>
      </c>
      <c r="B31" s="97">
        <f t="shared" si="11"/>
        <v>2.5897611204342508E-5</v>
      </c>
      <c r="C31" s="50">
        <v>10000</v>
      </c>
      <c r="D31" s="25">
        <v>2.25246E-3</v>
      </c>
      <c r="E31" s="34">
        <v>1.26687E-5</v>
      </c>
      <c r="F31" s="95">
        <v>24</v>
      </c>
      <c r="G31" s="93">
        <f t="shared" si="0"/>
        <v>5.6243840068192106E-3</v>
      </c>
      <c r="H31" s="53">
        <f t="shared" si="1"/>
        <v>3.0719257210457884E-2</v>
      </c>
      <c r="I31" s="54">
        <f t="shared" si="2"/>
        <v>9.9009900990099011E-3</v>
      </c>
      <c r="J31" s="54">
        <f t="shared" si="3"/>
        <v>2.1471894012082718E-3</v>
      </c>
      <c r="K31" s="54">
        <f t="shared" si="4"/>
        <v>3.8184749136998507E-2</v>
      </c>
      <c r="L31" s="54">
        <f t="shared" si="5"/>
        <v>0.1310344827586207</v>
      </c>
      <c r="M31" s="35">
        <f t="shared" si="6"/>
        <v>-0.33013063430376893</v>
      </c>
      <c r="N31" s="36">
        <f t="shared" si="7"/>
        <v>-0.53551699871601288</v>
      </c>
      <c r="O31" s="36">
        <f t="shared" si="8"/>
        <v>-0.48845680356913546</v>
      </c>
      <c r="P31" s="36">
        <f t="shared" si="9"/>
        <v>-0.94569108792841283</v>
      </c>
      <c r="Q31" s="45">
        <f t="shared" si="10"/>
        <v>-0.47449586586696074</v>
      </c>
    </row>
    <row r="32" spans="1:17">
      <c r="A32" s="24">
        <v>20</v>
      </c>
      <c r="B32" s="97">
        <f t="shared" si="11"/>
        <v>1.560601500406871E-5</v>
      </c>
      <c r="C32" s="50">
        <v>20000</v>
      </c>
      <c r="D32" s="25">
        <v>5.2769999999999996E-3</v>
      </c>
      <c r="E32" s="34">
        <v>7.9980699999999998E-5</v>
      </c>
      <c r="F32" s="95">
        <v>17</v>
      </c>
      <c r="G32" s="93">
        <f t="shared" si="0"/>
        <v>1.5156471480007582E-2</v>
      </c>
      <c r="H32" s="53">
        <f t="shared" si="1"/>
        <v>1.8383791615286266E-2</v>
      </c>
      <c r="I32" s="54">
        <f t="shared" si="2"/>
        <v>1.9901990199019903E-2</v>
      </c>
      <c r="J32" s="54">
        <f t="shared" si="3"/>
        <v>5.0447612322679827E-3</v>
      </c>
      <c r="K32" s="54">
        <f t="shared" si="4"/>
        <v>0.17808908399425699</v>
      </c>
      <c r="L32" s="54">
        <f t="shared" si="5"/>
        <v>8.2758620689655171E-2</v>
      </c>
      <c r="M32" s="35">
        <f t="shared" si="6"/>
        <v>-0.39774546716746434</v>
      </c>
      <c r="N32" s="36">
        <f t="shared" si="7"/>
        <v>-0.50032003814670389</v>
      </c>
      <c r="O32" s="36">
        <f t="shared" si="8"/>
        <v>-0.47774404335049464</v>
      </c>
      <c r="P32" s="36">
        <f t="shared" si="9"/>
        <v>-0.36486872280644694</v>
      </c>
      <c r="Q32" s="45">
        <f t="shared" si="10"/>
        <v>-0.61542984437561077</v>
      </c>
    </row>
    <row r="33" spans="1:17">
      <c r="A33" s="24">
        <v>21</v>
      </c>
      <c r="B33" s="97">
        <f t="shared" si="11"/>
        <v>1.6433236455491753E-5</v>
      </c>
      <c r="C33" s="50">
        <v>30000</v>
      </c>
      <c r="D33" s="25">
        <v>8.5193200000000004E-3</v>
      </c>
      <c r="E33" s="34">
        <v>4.8778800000000001E-5</v>
      </c>
      <c r="F33" s="95">
        <v>10</v>
      </c>
      <c r="G33" s="93">
        <f t="shared" si="0"/>
        <v>5.7256682458224368E-3</v>
      </c>
      <c r="H33" s="53">
        <f t="shared" si="1"/>
        <v>1.9375295902380761E-2</v>
      </c>
      <c r="I33" s="54">
        <f t="shared" si="2"/>
        <v>2.9902990299029902E-2</v>
      </c>
      <c r="J33" s="54">
        <f t="shared" si="3"/>
        <v>8.1509708043951568E-3</v>
      </c>
      <c r="K33" s="54">
        <f t="shared" si="4"/>
        <v>3.9671317963514974E-2</v>
      </c>
      <c r="L33" s="54">
        <f t="shared" si="5"/>
        <v>3.4482758620689655E-2</v>
      </c>
      <c r="M33" s="35">
        <f t="shared" si="6"/>
        <v>-0.39231069892638776</v>
      </c>
      <c r="N33" s="36">
        <f t="shared" si="7"/>
        <v>-0.46512307757739496</v>
      </c>
      <c r="O33" s="36">
        <f t="shared" si="8"/>
        <v>-0.46625991792576776</v>
      </c>
      <c r="P33" s="36">
        <f t="shared" si="9"/>
        <v>-0.93951949630035636</v>
      </c>
      <c r="Q33" s="45">
        <f t="shared" si="10"/>
        <v>-0.75636382288426085</v>
      </c>
    </row>
    <row r="34" spans="1:17">
      <c r="A34" s="24">
        <v>22</v>
      </c>
      <c r="B34" s="97">
        <f t="shared" si="11"/>
        <v>2.3450782669871605E-5</v>
      </c>
      <c r="C34" s="50">
        <v>40000</v>
      </c>
      <c r="D34" s="25">
        <v>1.19399E-2</v>
      </c>
      <c r="E34" s="34">
        <v>1.3579900000000001E-4</v>
      </c>
      <c r="F34" s="95">
        <v>5</v>
      </c>
      <c r="G34" s="93">
        <f t="shared" si="0"/>
        <v>1.137354584209248E-2</v>
      </c>
      <c r="H34" s="53">
        <f t="shared" si="1"/>
        <v>2.7786498421938078E-2</v>
      </c>
      <c r="I34" s="54">
        <f t="shared" si="2"/>
        <v>3.9903990399039906E-2</v>
      </c>
      <c r="J34" s="54">
        <f t="shared" si="3"/>
        <v>1.1427957140792172E-2</v>
      </c>
      <c r="K34" s="54">
        <f t="shared" si="4"/>
        <v>0.12256633552225252</v>
      </c>
      <c r="L34" s="54">
        <f t="shared" si="5"/>
        <v>0</v>
      </c>
      <c r="M34" s="35">
        <f t="shared" si="6"/>
        <v>-0.34620607092068256</v>
      </c>
      <c r="N34" s="36">
        <f t="shared" si="7"/>
        <v>-0.42992611700808603</v>
      </c>
      <c r="O34" s="36">
        <f t="shared" si="8"/>
        <v>-0.45414440503829451</v>
      </c>
      <c r="P34" s="36">
        <f t="shared" si="9"/>
        <v>-0.59537519080462942</v>
      </c>
      <c r="Q34" s="45">
        <f t="shared" si="10"/>
        <v>-0.85703095039043953</v>
      </c>
    </row>
    <row r="35" spans="1:17">
      <c r="A35" s="24">
        <v>23</v>
      </c>
      <c r="B35" s="97">
        <f t="shared" si="11"/>
        <v>1.8145879913159001E-5</v>
      </c>
      <c r="C35" s="50">
        <v>50000</v>
      </c>
      <c r="D35" s="25">
        <v>1.54305E-2</v>
      </c>
      <c r="E35" s="34">
        <v>1.82664E-4</v>
      </c>
      <c r="F35" s="95">
        <v>5</v>
      </c>
      <c r="G35" s="93">
        <f t="shared" si="0"/>
        <v>1.1837853601633129E-2</v>
      </c>
      <c r="H35" s="53">
        <f t="shared" si="1"/>
        <v>2.1428063426264767E-2</v>
      </c>
      <c r="I35" s="54">
        <f t="shared" si="2"/>
        <v>4.9904990499049902E-2</v>
      </c>
      <c r="J35" s="54">
        <f t="shared" si="3"/>
        <v>1.4772024084359467E-2</v>
      </c>
      <c r="K35" s="54">
        <f t="shared" si="4"/>
        <v>0.12938107242540334</v>
      </c>
      <c r="L35" s="54">
        <f t="shared" si="5"/>
        <v>0</v>
      </c>
      <c r="M35" s="35">
        <f t="shared" si="6"/>
        <v>-0.38105879019504907</v>
      </c>
      <c r="N35" s="36">
        <f t="shared" si="7"/>
        <v>-0.39472915643877704</v>
      </c>
      <c r="O35" s="36">
        <f t="shared" si="8"/>
        <v>-0.44178088502560242</v>
      </c>
      <c r="P35" s="36">
        <f t="shared" si="9"/>
        <v>-0.56708334688277795</v>
      </c>
      <c r="Q35" s="45">
        <f t="shared" si="10"/>
        <v>-0.85703095039043953</v>
      </c>
    </row>
    <row r="36" spans="1:17">
      <c r="A36" s="24">
        <v>24</v>
      </c>
      <c r="B36" s="97">
        <f t="shared" si="11"/>
        <v>1.4607146024508704E-5</v>
      </c>
      <c r="C36" s="50">
        <v>60000</v>
      </c>
      <c r="D36" s="25">
        <v>1.91687E-2</v>
      </c>
      <c r="E36" s="34">
        <v>3.1402200000000001E-4</v>
      </c>
      <c r="F36" s="95">
        <v>5</v>
      </c>
      <c r="G36" s="93">
        <f t="shared" si="0"/>
        <v>1.6382018603243832E-2</v>
      </c>
      <c r="H36" s="53">
        <f t="shared" si="1"/>
        <v>1.7186551294963669E-2</v>
      </c>
      <c r="I36" s="54">
        <f t="shared" si="2"/>
        <v>5.9905990599059905E-2</v>
      </c>
      <c r="J36" s="54">
        <f t="shared" si="3"/>
        <v>1.8353296945312677E-2</v>
      </c>
      <c r="K36" s="54">
        <f t="shared" si="4"/>
        <v>0.19607668173660575</v>
      </c>
      <c r="L36" s="54">
        <f t="shared" si="5"/>
        <v>0</v>
      </c>
      <c r="M36" s="35">
        <f t="shared" si="6"/>
        <v>-0.404307943754321</v>
      </c>
      <c r="N36" s="36">
        <f t="shared" si="7"/>
        <v>-0.35953219586946811</v>
      </c>
      <c r="O36" s="36">
        <f t="shared" si="8"/>
        <v>-0.42854037894886909</v>
      </c>
      <c r="P36" s="36">
        <f t="shared" si="9"/>
        <v>-0.29019198691950665</v>
      </c>
      <c r="Q36" s="45">
        <f t="shared" si="10"/>
        <v>-0.85703095039043953</v>
      </c>
    </row>
    <row r="37" spans="1:17">
      <c r="A37" s="24">
        <v>25</v>
      </c>
      <c r="B37" s="97">
        <f t="shared" si="11"/>
        <v>1.2243755684600852E-5</v>
      </c>
      <c r="C37" s="50">
        <v>70000</v>
      </c>
      <c r="D37" s="25">
        <v>2.2868800000000002E-2</v>
      </c>
      <c r="E37" s="34">
        <v>2.2179400000000001E-4</v>
      </c>
      <c r="F37" s="95">
        <v>5</v>
      </c>
      <c r="G37" s="93">
        <f t="shared" si="0"/>
        <v>9.6985412439655767E-3</v>
      </c>
      <c r="H37" s="53">
        <f t="shared" si="1"/>
        <v>1.4353801189093926E-2</v>
      </c>
      <c r="I37" s="54">
        <f t="shared" si="2"/>
        <v>6.9906990699069901E-2</v>
      </c>
      <c r="J37" s="54">
        <f t="shared" si="3"/>
        <v>2.1898069218816759E-2</v>
      </c>
      <c r="K37" s="54">
        <f t="shared" si="4"/>
        <v>9.7981961444387505E-2</v>
      </c>
      <c r="L37" s="54">
        <f t="shared" si="5"/>
        <v>0</v>
      </c>
      <c r="M37" s="35">
        <f t="shared" si="6"/>
        <v>-0.41983519916882023</v>
      </c>
      <c r="N37" s="36">
        <f t="shared" si="7"/>
        <v>-0.32433523530015917</v>
      </c>
      <c r="O37" s="36">
        <f t="shared" si="8"/>
        <v>-0.41543482105081092</v>
      </c>
      <c r="P37" s="36">
        <f t="shared" si="9"/>
        <v>-0.69743889248704993</v>
      </c>
      <c r="Q37" s="45">
        <f t="shared" si="10"/>
        <v>-0.85703095039043953</v>
      </c>
    </row>
    <row r="38" spans="1:17">
      <c r="A38" s="24">
        <v>26</v>
      </c>
      <c r="B38" s="97">
        <f t="shared" si="11"/>
        <v>9.6506465933217526E-6</v>
      </c>
      <c r="C38" s="50">
        <v>80000</v>
      </c>
      <c r="D38" s="25">
        <v>2.9013600000000001E-2</v>
      </c>
      <c r="E38" s="34">
        <v>2.04995E-3</v>
      </c>
      <c r="F38" s="95">
        <v>5</v>
      </c>
      <c r="G38" s="93">
        <f t="shared" si="0"/>
        <v>7.0654796371356882E-2</v>
      </c>
      <c r="H38" s="53">
        <f t="shared" si="1"/>
        <v>1.1245711116618182E-2</v>
      </c>
      <c r="I38" s="54">
        <f t="shared" si="2"/>
        <v>7.9907990799079912E-2</v>
      </c>
      <c r="J38" s="54">
        <f t="shared" si="3"/>
        <v>2.7784914619272932E-2</v>
      </c>
      <c r="K38" s="54">
        <f t="shared" si="4"/>
        <v>0.99264898511307642</v>
      </c>
      <c r="L38" s="54">
        <f t="shared" si="5"/>
        <v>0</v>
      </c>
      <c r="M38" s="35">
        <f t="shared" si="6"/>
        <v>-0.43687168548175015</v>
      </c>
      <c r="N38" s="36">
        <f t="shared" si="7"/>
        <v>-0.28913827473085019</v>
      </c>
      <c r="O38" s="36">
        <f t="shared" si="8"/>
        <v>-0.3936702654517763</v>
      </c>
      <c r="P38" s="36">
        <f t="shared" si="9"/>
        <v>3.0168321285935935</v>
      </c>
      <c r="Q38" s="45">
        <f t="shared" si="10"/>
        <v>-0.85703095039043953</v>
      </c>
    </row>
    <row r="39" spans="1:17">
      <c r="A39" s="24">
        <v>27</v>
      </c>
      <c r="B39" s="97">
        <f t="shared" si="11"/>
        <v>8.3820289299741342E-6</v>
      </c>
      <c r="C39" s="50">
        <v>90000</v>
      </c>
      <c r="D39" s="25">
        <v>3.3404799999999998E-2</v>
      </c>
      <c r="E39" s="34">
        <v>2.3769400000000001E-3</v>
      </c>
      <c r="F39" s="95">
        <v>5</v>
      </c>
      <c r="G39" s="93">
        <f t="shared" si="0"/>
        <v>7.1155642302902583E-2</v>
      </c>
      <c r="H39" s="53">
        <f t="shared" si="1"/>
        <v>9.725151114542389E-3</v>
      </c>
      <c r="I39" s="54">
        <f t="shared" si="2"/>
        <v>8.9908990899089908E-2</v>
      </c>
      <c r="J39" s="54">
        <f t="shared" si="3"/>
        <v>3.1991774976401419E-2</v>
      </c>
      <c r="K39" s="54">
        <f t="shared" si="4"/>
        <v>1</v>
      </c>
      <c r="L39" s="54">
        <f t="shared" si="5"/>
        <v>0</v>
      </c>
      <c r="M39" s="35">
        <f t="shared" si="6"/>
        <v>-0.44520638591168921</v>
      </c>
      <c r="N39" s="36">
        <f t="shared" si="7"/>
        <v>-0.25394131416154125</v>
      </c>
      <c r="O39" s="36">
        <f t="shared" si="8"/>
        <v>-0.37811686801874667</v>
      </c>
      <c r="P39" s="36">
        <f t="shared" si="9"/>
        <v>3.0473503670529376</v>
      </c>
      <c r="Q39" s="45">
        <f t="shared" si="10"/>
        <v>-0.85703095039043953</v>
      </c>
    </row>
    <row r="40" spans="1:17">
      <c r="A40" s="24">
        <v>28</v>
      </c>
      <c r="B40" s="97">
        <f t="shared" si="11"/>
        <v>7.6695728869641898E-6</v>
      </c>
      <c r="C40" s="50">
        <v>100000</v>
      </c>
      <c r="D40" s="25">
        <v>3.6507900000000003E-2</v>
      </c>
      <c r="E40" s="34">
        <v>1.30064E-3</v>
      </c>
      <c r="F40" s="95">
        <v>5</v>
      </c>
      <c r="G40" s="93">
        <f t="shared" si="0"/>
        <v>3.5626261713218234E-2</v>
      </c>
      <c r="H40" s="53">
        <f t="shared" si="1"/>
        <v>8.8712041819579701E-3</v>
      </c>
      <c r="I40" s="54">
        <f t="shared" si="2"/>
        <v>9.9909990999099904E-2</v>
      </c>
      <c r="J40" s="54">
        <f t="shared" si="3"/>
        <v>3.4964608911135758E-2</v>
      </c>
      <c r="K40" s="54">
        <f t="shared" si="4"/>
        <v>0.4785282475353182</v>
      </c>
      <c r="L40" s="54">
        <f t="shared" si="5"/>
        <v>0</v>
      </c>
      <c r="M40" s="35">
        <f t="shared" si="6"/>
        <v>-0.44988715605981888</v>
      </c>
      <c r="N40" s="36">
        <f t="shared" si="7"/>
        <v>-0.21874435359223227</v>
      </c>
      <c r="O40" s="36">
        <f t="shared" si="8"/>
        <v>-0.36712585244796087</v>
      </c>
      <c r="P40" s="36">
        <f t="shared" si="9"/>
        <v>0.88242490623817782</v>
      </c>
      <c r="Q40" s="45">
        <f t="shared" si="10"/>
        <v>-0.85703095039043953</v>
      </c>
    </row>
    <row r="41" spans="1:17">
      <c r="A41" s="24">
        <v>29</v>
      </c>
      <c r="B41" s="97">
        <f t="shared" si="11"/>
        <v>2.5287875366899976E-6</v>
      </c>
      <c r="C41" s="50">
        <v>200000</v>
      </c>
      <c r="D41" s="25">
        <v>0.110725</v>
      </c>
      <c r="E41" s="34">
        <v>3.70052E-4</v>
      </c>
      <c r="F41" s="95">
        <v>5</v>
      </c>
      <c r="G41" s="93">
        <f t="shared" si="0"/>
        <v>3.3420817340257393E-3</v>
      </c>
      <c r="H41" s="53">
        <f t="shared" si="1"/>
        <v>2.7094796460902975E-3</v>
      </c>
      <c r="I41" s="54">
        <f t="shared" si="2"/>
        <v>0.19991999199919991</v>
      </c>
      <c r="J41" s="54">
        <f t="shared" si="3"/>
        <v>0.10606612462689476</v>
      </c>
      <c r="K41" s="54">
        <f t="shared" si="4"/>
        <v>4.6869468647773842E-3</v>
      </c>
      <c r="L41" s="54">
        <f t="shared" si="5"/>
        <v>0</v>
      </c>
      <c r="M41" s="35">
        <f t="shared" si="6"/>
        <v>-0.4836616391898193</v>
      </c>
      <c r="N41" s="36">
        <f t="shared" si="7"/>
        <v>0.13322525210085731</v>
      </c>
      <c r="O41" s="36">
        <f t="shared" si="8"/>
        <v>-0.10425282169852883</v>
      </c>
      <c r="P41" s="36">
        <f t="shared" si="9"/>
        <v>-1.0847594932211457</v>
      </c>
      <c r="Q41" s="45">
        <f t="shared" si="10"/>
        <v>-0.85703095039043953</v>
      </c>
    </row>
    <row r="42" spans="1:17">
      <c r="A42" s="24">
        <v>30</v>
      </c>
      <c r="B42" s="97">
        <f t="shared" si="11"/>
        <v>1.3491440163053691E-6</v>
      </c>
      <c r="C42" s="50">
        <v>300000</v>
      </c>
      <c r="D42" s="25">
        <v>0.207539</v>
      </c>
      <c r="E42" s="34">
        <v>1.1472699999999999E-3</v>
      </c>
      <c r="F42" s="95">
        <v>5</v>
      </c>
      <c r="G42" s="93">
        <f t="shared" si="0"/>
        <v>5.5279730556666452E-3</v>
      </c>
      <c r="H42" s="53">
        <f t="shared" si="1"/>
        <v>1.2955636920340564E-3</v>
      </c>
      <c r="I42" s="54">
        <f t="shared" si="2"/>
        <v>0.29992999299929995</v>
      </c>
      <c r="J42" s="54">
        <f t="shared" si="3"/>
        <v>0.1988159375743892</v>
      </c>
      <c r="K42" s="54">
        <f t="shared" si="4"/>
        <v>3.676970652100333E-2</v>
      </c>
      <c r="L42" s="54">
        <f t="shared" si="5"/>
        <v>0</v>
      </c>
      <c r="M42" s="35">
        <f t="shared" si="6"/>
        <v>-0.49141178774961469</v>
      </c>
      <c r="N42" s="36">
        <f t="shared" si="7"/>
        <v>0.48519485779394694</v>
      </c>
      <c r="O42" s="36">
        <f t="shared" si="8"/>
        <v>0.23865723001429093</v>
      </c>
      <c r="P42" s="36">
        <f t="shared" si="9"/>
        <v>-0.95156573362691288</v>
      </c>
      <c r="Q42" s="45">
        <f t="shared" si="10"/>
        <v>-0.85703095039043953</v>
      </c>
    </row>
    <row r="43" spans="1:17">
      <c r="A43" s="24">
        <v>31</v>
      </c>
      <c r="B43" s="97">
        <f t="shared" si="11"/>
        <v>8.9037284362826926E-7</v>
      </c>
      <c r="C43" s="50">
        <v>400000</v>
      </c>
      <c r="D43" s="25">
        <v>0.314475</v>
      </c>
      <c r="E43" s="34">
        <v>6.9164600000000001E-3</v>
      </c>
      <c r="F43" s="95">
        <v>5</v>
      </c>
      <c r="G43" s="93">
        <f t="shared" si="0"/>
        <v>2.1993671993004213E-2</v>
      </c>
      <c r="H43" s="53">
        <f t="shared" si="1"/>
        <v>7.4568241934436946E-4</v>
      </c>
      <c r="I43" s="54">
        <f t="shared" si="2"/>
        <v>0.39993999399939995</v>
      </c>
      <c r="J43" s="54">
        <f t="shared" si="3"/>
        <v>0.30126283572293455</v>
      </c>
      <c r="K43" s="54">
        <f t="shared" si="4"/>
        <v>0.27844002944530039</v>
      </c>
      <c r="L43" s="54">
        <f t="shared" si="5"/>
        <v>0</v>
      </c>
      <c r="M43" s="35">
        <f t="shared" si="6"/>
        <v>-0.49442587181972408</v>
      </c>
      <c r="N43" s="36">
        <f t="shared" si="7"/>
        <v>0.83716446348703655</v>
      </c>
      <c r="O43" s="36">
        <f t="shared" si="8"/>
        <v>0.61741886872317697</v>
      </c>
      <c r="P43" s="36">
        <f t="shared" si="9"/>
        <v>5.1745055019440246E-2</v>
      </c>
      <c r="Q43" s="45">
        <f t="shared" si="10"/>
        <v>-0.85703095039043953</v>
      </c>
    </row>
    <row r="44" spans="1:17">
      <c r="A44" s="24">
        <v>32</v>
      </c>
      <c r="B44" s="97">
        <f t="shared" si="11"/>
        <v>6.644076805527871E-7</v>
      </c>
      <c r="C44" s="50">
        <v>500000</v>
      </c>
      <c r="D44" s="25">
        <v>0.42142800000000002</v>
      </c>
      <c r="E44" s="34">
        <v>1.2738700000000001E-3</v>
      </c>
      <c r="F44" s="95">
        <v>5</v>
      </c>
      <c r="G44" s="93">
        <f t="shared" si="0"/>
        <v>3.0227464715206396E-3</v>
      </c>
      <c r="H44" s="53">
        <f t="shared" si="1"/>
        <v>4.7484148849335161E-4</v>
      </c>
      <c r="I44" s="54">
        <f t="shared" si="2"/>
        <v>0.49994999499949994</v>
      </c>
      <c r="J44" s="54">
        <f t="shared" si="3"/>
        <v>0.4037260202228351</v>
      </c>
      <c r="K44" s="54">
        <f t="shared" si="4"/>
        <v>0</v>
      </c>
      <c r="L44" s="54">
        <f t="shared" si="5"/>
        <v>0</v>
      </c>
      <c r="M44" s="35">
        <f t="shared" si="6"/>
        <v>-0.49591044199106055</v>
      </c>
      <c r="N44" s="36">
        <f t="shared" si="7"/>
        <v>1.1891340691801262</v>
      </c>
      <c r="O44" s="36">
        <f t="shared" si="8"/>
        <v>0.99624072053015966</v>
      </c>
      <c r="P44" s="36">
        <f t="shared" si="9"/>
        <v>-1.1042176720258161</v>
      </c>
      <c r="Q44" s="45">
        <f t="shared" si="10"/>
        <v>-0.85703095039043953</v>
      </c>
    </row>
    <row r="45" spans="1:17">
      <c r="A45" s="24">
        <v>33</v>
      </c>
      <c r="B45" s="97">
        <f t="shared" si="11"/>
        <v>5.1878175222242396E-7</v>
      </c>
      <c r="C45" s="50">
        <v>600000</v>
      </c>
      <c r="D45" s="25">
        <v>0.53972600000000004</v>
      </c>
      <c r="E45" s="34">
        <v>7.7645400000000003E-3</v>
      </c>
      <c r="F45" s="95">
        <v>5</v>
      </c>
      <c r="G45" s="93">
        <f t="shared" si="0"/>
        <v>1.4386077380003928E-2</v>
      </c>
      <c r="H45" s="53">
        <f t="shared" si="1"/>
        <v>3.002948395841832E-4</v>
      </c>
      <c r="I45" s="54">
        <f>(C45-$C$7)/($C$6-$C$7)</f>
        <v>0.59995999599959993</v>
      </c>
      <c r="J45" s="54">
        <f>(D45-$D$7)/($D$6-$D$7)</f>
        <v>0.51705794920069681</v>
      </c>
      <c r="K45" s="54">
        <f t="shared" si="4"/>
        <v>0.16678185727795455</v>
      </c>
      <c r="L45" s="54">
        <f>(F45-$F$7)/($F$6-$F$7)</f>
        <v>0</v>
      </c>
      <c r="M45" s="35">
        <f t="shared" si="6"/>
        <v>-0.49686719083867043</v>
      </c>
      <c r="N45" s="36">
        <f>(C45-$C$8)/$C$9</f>
        <v>1.5411036748732156</v>
      </c>
      <c r="O45" s="36">
        <f>(D45-$D$8)/$D$9</f>
        <v>1.4152459604492122</v>
      </c>
      <c r="P45" s="36">
        <f t="shared" si="9"/>
        <v>-0.4118114438524656</v>
      </c>
      <c r="Q45" s="45">
        <f>(F45-$F$8)/$F$9</f>
        <v>-0.85703095039043953</v>
      </c>
    </row>
    <row r="46" spans="1:17">
      <c r="A46" s="24">
        <v>34</v>
      </c>
      <c r="B46" s="97">
        <f t="shared" si="11"/>
        <v>4.2579787678930155E-7</v>
      </c>
      <c r="C46" s="50">
        <v>700000</v>
      </c>
      <c r="D46" s="25">
        <v>0.65758899999999998</v>
      </c>
      <c r="E46" s="34">
        <v>1.2657099999999999E-2</v>
      </c>
      <c r="F46" s="95">
        <v>5</v>
      </c>
      <c r="G46" s="93">
        <f t="shared" si="0"/>
        <v>1.9247736808249528E-2</v>
      </c>
      <c r="H46" s="53">
        <f t="shared" si="1"/>
        <v>1.8884474243788341E-4</v>
      </c>
      <c r="I46" s="54">
        <f>(C46-$C$7)/($C$6-$C$7)</f>
        <v>0.69996999699969997</v>
      </c>
      <c r="J46" s="54">
        <f>(D46-$D$7)/($D$6-$D$7)</f>
        <v>0.62997313918799747</v>
      </c>
      <c r="K46" s="54">
        <f t="shared" si="4"/>
        <v>0.23813739514144758</v>
      </c>
      <c r="L46" s="54">
        <f>(F46-$F$7)/($F$6-$F$7)</f>
        <v>0</v>
      </c>
      <c r="M46" s="35">
        <f t="shared" si="6"/>
        <v>-0.49747808627938561</v>
      </c>
      <c r="N46" s="36">
        <f>(C46-$C$8)/$C$9</f>
        <v>1.8930732805663053</v>
      </c>
      <c r="O46" s="36">
        <f>(D46-$D$8)/$D$9</f>
        <v>1.8327104534463827</v>
      </c>
      <c r="P46" s="36">
        <f t="shared" si="9"/>
        <v>-0.11557407344711414</v>
      </c>
      <c r="Q46" s="45">
        <f>(F46-$F$8)/$F$9</f>
        <v>-0.85703095039043953</v>
      </c>
    </row>
    <row r="47" spans="1:17">
      <c r="A47" s="24">
        <v>35</v>
      </c>
      <c r="B47" s="97">
        <f t="shared" si="11"/>
        <v>3.5546076601795075E-7</v>
      </c>
      <c r="C47" s="50">
        <v>800000</v>
      </c>
      <c r="D47" s="25">
        <v>0.78771000000000002</v>
      </c>
      <c r="E47" s="34">
        <v>2.2847099999999999E-2</v>
      </c>
      <c r="F47" s="95">
        <v>5</v>
      </c>
      <c r="G47" s="93">
        <f t="shared" si="0"/>
        <v>2.9004455954602579E-2</v>
      </c>
      <c r="H47" s="53">
        <f t="shared" si="1"/>
        <v>1.0453896585089587E-4</v>
      </c>
      <c r="I47" s="54">
        <f>(C47-$C$7)/($C$6-$C$7)</f>
        <v>0.79997999799980002</v>
      </c>
      <c r="J47" s="54">
        <f>(D47-$D$7)/($D$6-$D$7)</f>
        <v>0.75463174652310328</v>
      </c>
      <c r="K47" s="54">
        <f t="shared" si="4"/>
        <v>0.38133869353480188</v>
      </c>
      <c r="L47" s="54">
        <f>(F47-$F$7)/($F$6-$F$7)</f>
        <v>0</v>
      </c>
      <c r="M47" s="35">
        <f t="shared" si="6"/>
        <v>-0.49794019457593863</v>
      </c>
      <c r="N47" s="36">
        <f>(C47-$C$8)/$C$9</f>
        <v>2.245042886259395</v>
      </c>
      <c r="O47" s="36">
        <f>(D47-$D$8)/$D$9</f>
        <v>2.2935921321181021</v>
      </c>
      <c r="P47" s="36">
        <f t="shared" si="9"/>
        <v>0.47893586011731526</v>
      </c>
      <c r="Q47" s="45">
        <f>(F47-$F$8)/$F$9</f>
        <v>-0.85703095039043953</v>
      </c>
    </row>
    <row r="48" spans="1:17">
      <c r="A48" s="24">
        <v>36</v>
      </c>
      <c r="B48" s="97">
        <f t="shared" si="11"/>
        <v>3.0806028739824387E-7</v>
      </c>
      <c r="C48" s="50">
        <v>900000</v>
      </c>
      <c r="D48" s="25">
        <v>0.90891299999999997</v>
      </c>
      <c r="E48" s="34">
        <v>1.5951400000000001E-2</v>
      </c>
      <c r="F48" s="95">
        <v>5</v>
      </c>
      <c r="G48" s="93">
        <f t="shared" si="0"/>
        <v>1.7549974530015524E-2</v>
      </c>
      <c r="H48" s="53">
        <f t="shared" si="1"/>
        <v>4.7724943824603527E-5</v>
      </c>
      <c r="I48" s="54">
        <f>(C48-$C$7)/($C$6-$C$7)</f>
        <v>0.89998999899989995</v>
      </c>
      <c r="J48" s="54">
        <f>(D48-$D$7)/($D$6-$D$7)</f>
        <v>0.87074672554137711</v>
      </c>
      <c r="K48" s="54">
        <f t="shared" si="4"/>
        <v>0.21321900208744182</v>
      </c>
      <c r="L48" s="54">
        <f>(F48-$F$7)/($F$6-$F$7)</f>
        <v>0</v>
      </c>
      <c r="M48" s="35">
        <f t="shared" si="6"/>
        <v>-0.49825161132579576</v>
      </c>
      <c r="N48" s="36">
        <f>(C48-$C$8)/$C$9</f>
        <v>2.5970124919524844</v>
      </c>
      <c r="O48" s="36">
        <f>(D48-$D$8)/$D$9</f>
        <v>2.7228867279177682</v>
      </c>
      <c r="P48" s="36">
        <f t="shared" si="9"/>
        <v>-0.21902447763532634</v>
      </c>
      <c r="Q48" s="45">
        <f>(F48-$F$8)/$F$9</f>
        <v>-0.85703095039043953</v>
      </c>
    </row>
    <row r="49" spans="1:17" ht="15.75" thickBot="1">
      <c r="A49" s="26">
        <v>37</v>
      </c>
      <c r="B49" s="98">
        <f t="shared" si="11"/>
        <v>2.6824291311803643E-7</v>
      </c>
      <c r="C49" s="51">
        <v>1000000</v>
      </c>
      <c r="D49" s="27">
        <v>1.04383</v>
      </c>
      <c r="E49" s="39">
        <v>4.0957100000000003E-2</v>
      </c>
      <c r="F49" s="96">
        <v>5</v>
      </c>
      <c r="G49" s="94">
        <f t="shared" si="0"/>
        <v>3.9237327917381187E-2</v>
      </c>
      <c r="H49" s="55">
        <f t="shared" si="1"/>
        <v>0</v>
      </c>
      <c r="I49" s="56">
        <f>(C49-$C$7)/($C$6-$C$7)</f>
        <v>1</v>
      </c>
      <c r="J49" s="56">
        <f>(D49-$D$7)/($D$6-$D$7)</f>
        <v>1</v>
      </c>
      <c r="K49" s="56">
        <f t="shared" si="4"/>
        <v>0.53152858107610546</v>
      </c>
      <c r="L49" s="56">
        <f>(F49-$F$7)/($F$6-$F$7)</f>
        <v>0</v>
      </c>
      <c r="M49" s="37">
        <f t="shared" si="6"/>
        <v>-0.49851320778320007</v>
      </c>
      <c r="N49" s="38">
        <f>(C49-$C$8)/$C$9</f>
        <v>2.9489820976455743</v>
      </c>
      <c r="O49" s="38">
        <f>(D49-$D$8)/$D$9</f>
        <v>3.200755584146604</v>
      </c>
      <c r="P49" s="38">
        <f t="shared" si="9"/>
        <v>1.1024593970266237</v>
      </c>
      <c r="Q49" s="46">
        <f>(F49-$F$8)/$F$9</f>
        <v>-0.85703095039043953</v>
      </c>
    </row>
    <row r="50" spans="1:17">
      <c r="C50" s="19"/>
      <c r="D50" s="13"/>
      <c r="E50" s="13"/>
      <c r="F50" s="13"/>
      <c r="H50" s="13"/>
      <c r="I50" s="9"/>
      <c r="J50" s="9"/>
      <c r="K50" s="9"/>
      <c r="L50" s="9"/>
      <c r="M50" s="9"/>
      <c r="N50" s="9"/>
      <c r="O50" s="9"/>
      <c r="P50" s="9"/>
      <c r="Q50" s="9"/>
    </row>
    <row r="51" spans="1:17">
      <c r="C51" s="19"/>
      <c r="D51" s="8"/>
      <c r="E51" s="8"/>
      <c r="F51" s="8"/>
      <c r="H51" s="8"/>
      <c r="I51" s="9"/>
      <c r="J51" s="9"/>
      <c r="K51" s="9"/>
      <c r="L51" s="9"/>
      <c r="M51" s="9"/>
      <c r="N51" s="9"/>
      <c r="O51" s="9"/>
      <c r="P51" s="9"/>
      <c r="Q51" s="9"/>
    </row>
    <row r="52" spans="1:17">
      <c r="C52" s="19"/>
      <c r="D52" s="8"/>
      <c r="E52" s="8"/>
      <c r="F52" s="8"/>
      <c r="H52" s="8"/>
      <c r="I52" s="9"/>
      <c r="J52" s="9"/>
      <c r="K52" s="9"/>
      <c r="L52" s="9"/>
      <c r="M52" s="9"/>
      <c r="N52" s="9"/>
      <c r="O52" s="9"/>
      <c r="P52" s="9"/>
      <c r="Q52" s="9"/>
    </row>
    <row r="53" spans="1:17">
      <c r="C53" s="19"/>
      <c r="D53" s="8"/>
      <c r="E53" s="8"/>
      <c r="F53" s="8"/>
      <c r="H53" s="8"/>
      <c r="I53" s="9"/>
      <c r="J53" s="9"/>
      <c r="K53" s="9"/>
      <c r="L53" s="9"/>
      <c r="M53" s="9"/>
      <c r="N53" s="9"/>
      <c r="O53" s="9"/>
      <c r="P53" s="9"/>
      <c r="Q53" s="9"/>
    </row>
    <row r="54" spans="1:17">
      <c r="C54" s="19"/>
      <c r="D54" s="8"/>
      <c r="E54" s="8"/>
      <c r="F54" s="8"/>
      <c r="H54" s="8"/>
      <c r="I54" s="9"/>
      <c r="J54" s="9"/>
      <c r="K54" s="9"/>
      <c r="L54" s="9"/>
      <c r="M54" s="9"/>
      <c r="N54" s="9"/>
      <c r="O54" s="9"/>
      <c r="P54" s="9"/>
      <c r="Q54" s="9"/>
    </row>
    <row r="55" spans="1:17">
      <c r="C55" s="19"/>
      <c r="D55" s="8"/>
      <c r="E55" s="8"/>
      <c r="F55" s="8"/>
      <c r="H55" s="8"/>
      <c r="I55" s="9"/>
      <c r="J55" s="9"/>
      <c r="K55" s="9"/>
      <c r="L55" s="9"/>
      <c r="M55" s="9"/>
      <c r="N55" s="9"/>
      <c r="O55" s="9"/>
      <c r="P55" s="9"/>
      <c r="Q55" s="9"/>
    </row>
    <row r="56" spans="1:17">
      <c r="C56" s="19"/>
      <c r="D56" s="8"/>
      <c r="E56" s="8"/>
      <c r="F56" s="8"/>
      <c r="H56" s="8"/>
      <c r="I56" s="9"/>
      <c r="J56" s="9"/>
      <c r="K56" s="9"/>
      <c r="L56" s="9"/>
      <c r="M56" s="9"/>
      <c r="N56" s="9"/>
      <c r="O56" s="9"/>
      <c r="P56" s="9"/>
      <c r="Q56" s="9"/>
    </row>
    <row r="57" spans="1:17">
      <c r="C57" s="19"/>
      <c r="D57" s="8"/>
      <c r="E57" s="8"/>
      <c r="F57" s="8"/>
      <c r="H57" s="8"/>
      <c r="I57" s="9"/>
      <c r="J57" s="9"/>
      <c r="K57" s="9"/>
      <c r="L57" s="9"/>
      <c r="M57" s="9"/>
      <c r="N57" s="9"/>
      <c r="O57" s="9"/>
      <c r="P57" s="9"/>
      <c r="Q57" s="9"/>
    </row>
    <row r="58" spans="1:17">
      <c r="C58" s="19"/>
      <c r="D58" s="8"/>
      <c r="E58" s="8"/>
      <c r="F58" s="8"/>
      <c r="H58" s="8"/>
      <c r="I58" s="9"/>
      <c r="J58" s="9"/>
      <c r="K58" s="9"/>
      <c r="L58" s="9"/>
      <c r="M58" s="9"/>
      <c r="N58" s="9"/>
      <c r="O58" s="9"/>
      <c r="P58" s="9"/>
      <c r="Q58" s="9"/>
    </row>
    <row r="59" spans="1:17">
      <c r="C59" s="19"/>
      <c r="D59" s="8"/>
      <c r="E59" s="8"/>
      <c r="F59" s="8"/>
      <c r="H59" s="8"/>
      <c r="I59" s="9"/>
      <c r="J59" s="9"/>
      <c r="K59" s="9"/>
      <c r="L59" s="9"/>
      <c r="M59" s="9"/>
      <c r="N59" s="9"/>
      <c r="O59" s="9"/>
      <c r="P59" s="9"/>
      <c r="Q59" s="9"/>
    </row>
    <row r="60" spans="1:17">
      <c r="C60" s="19"/>
      <c r="D60" s="8"/>
      <c r="E60" s="8"/>
      <c r="F60" s="8"/>
      <c r="H60" s="8"/>
      <c r="I60" s="9"/>
      <c r="J60" s="9"/>
      <c r="K60" s="9"/>
      <c r="L60" s="9"/>
      <c r="M60" s="9"/>
      <c r="N60" s="9"/>
      <c r="O60" s="9"/>
      <c r="P60" s="9"/>
      <c r="Q60" s="9"/>
    </row>
    <row r="61" spans="1:17">
      <c r="C61" s="19"/>
      <c r="D61" s="8"/>
      <c r="E61" s="8"/>
      <c r="F61" s="8"/>
      <c r="H61" s="8"/>
      <c r="I61" s="9"/>
      <c r="J61" s="9"/>
      <c r="K61" s="9"/>
      <c r="L61" s="9"/>
      <c r="M61" s="9"/>
      <c r="N61" s="9"/>
      <c r="O61" s="9"/>
      <c r="P61" s="9"/>
      <c r="Q61" s="9"/>
    </row>
    <row r="62" spans="1:17">
      <c r="C62" s="19"/>
      <c r="D62" s="8"/>
      <c r="E62" s="8"/>
      <c r="F62" s="8"/>
      <c r="H62" s="8"/>
      <c r="I62" s="9"/>
      <c r="J62" s="9"/>
      <c r="K62" s="9"/>
      <c r="L62" s="9"/>
      <c r="M62" s="9"/>
      <c r="N62" s="9"/>
      <c r="O62" s="9"/>
      <c r="P62" s="9"/>
      <c r="Q62" s="9"/>
    </row>
    <row r="63" spans="1:17">
      <c r="C63" s="19"/>
      <c r="D63" s="8"/>
      <c r="E63" s="8"/>
      <c r="F63" s="8"/>
      <c r="H63" s="8"/>
      <c r="I63" s="9"/>
      <c r="J63" s="9"/>
      <c r="K63" s="9"/>
      <c r="L63" s="9"/>
      <c r="M63" s="9"/>
      <c r="N63" s="9"/>
      <c r="O63" s="9"/>
      <c r="P63" s="9"/>
      <c r="Q63" s="9"/>
    </row>
    <row r="64" spans="1:17">
      <c r="C64" s="19"/>
      <c r="D64" s="8"/>
      <c r="E64" s="8"/>
      <c r="F64" s="8"/>
      <c r="H64" s="8"/>
      <c r="I64" s="9"/>
      <c r="J64" s="9"/>
      <c r="K64" s="9"/>
      <c r="L64" s="9"/>
      <c r="M64" s="9"/>
      <c r="N64" s="9"/>
      <c r="O64" s="9"/>
      <c r="P64" s="9"/>
      <c r="Q64" s="9"/>
    </row>
    <row r="65" spans="3:17">
      <c r="C65" s="19"/>
      <c r="D65" s="8"/>
      <c r="E65" s="8"/>
      <c r="F65" s="8"/>
      <c r="H65" s="8"/>
      <c r="I65" s="9"/>
      <c r="J65" s="9"/>
      <c r="K65" s="9"/>
      <c r="L65" s="9"/>
      <c r="M65" s="9"/>
      <c r="N65" s="9"/>
      <c r="O65" s="9"/>
      <c r="P65" s="9"/>
      <c r="Q65" s="9"/>
    </row>
    <row r="66" spans="3:17">
      <c r="C66" s="19"/>
      <c r="D66" s="8"/>
      <c r="E66" s="8"/>
      <c r="F66" s="8"/>
      <c r="H66" s="8"/>
      <c r="I66" s="9"/>
      <c r="J66" s="9"/>
      <c r="K66" s="9"/>
      <c r="L66" s="9"/>
      <c r="M66" s="9"/>
      <c r="N66" s="9"/>
      <c r="O66" s="9"/>
      <c r="P66" s="9"/>
      <c r="Q66" s="9"/>
    </row>
    <row r="67" spans="3:17">
      <c r="C67" s="19"/>
      <c r="D67" s="8"/>
      <c r="E67" s="8"/>
      <c r="F67" s="8"/>
      <c r="H67" s="8"/>
      <c r="I67" s="9"/>
      <c r="J67" s="9"/>
      <c r="K67" s="9"/>
      <c r="L67" s="9"/>
      <c r="M67" s="9"/>
      <c r="N67" s="9"/>
      <c r="O67" s="9"/>
      <c r="P67" s="9"/>
      <c r="Q67" s="9"/>
    </row>
    <row r="68" spans="3:17">
      <c r="C68" s="19"/>
      <c r="D68" s="8"/>
      <c r="E68" s="8"/>
      <c r="F68" s="8"/>
      <c r="H68" s="8"/>
      <c r="I68" s="9"/>
      <c r="J68" s="9"/>
      <c r="K68" s="9"/>
      <c r="L68" s="9"/>
      <c r="M68" s="9"/>
      <c r="N68" s="9"/>
      <c r="O68" s="9"/>
      <c r="P68" s="9"/>
      <c r="Q68" s="9"/>
    </row>
    <row r="69" spans="3:17">
      <c r="C69" s="19"/>
      <c r="D69" s="8"/>
      <c r="E69" s="8"/>
      <c r="F69" s="8"/>
      <c r="H69" s="8"/>
      <c r="I69" s="9"/>
      <c r="J69" s="9"/>
      <c r="K69" s="9"/>
      <c r="L69" s="9"/>
      <c r="M69" s="9"/>
      <c r="N69" s="9"/>
      <c r="O69" s="9"/>
      <c r="P69" s="9"/>
      <c r="Q69" s="9"/>
    </row>
    <row r="70" spans="3:17">
      <c r="C70" s="19"/>
      <c r="D70" s="8"/>
      <c r="E70" s="8"/>
      <c r="F70" s="8"/>
      <c r="H70" s="8"/>
      <c r="I70" s="9"/>
      <c r="J70" s="9"/>
      <c r="K70" s="9"/>
      <c r="L70" s="9"/>
      <c r="M70" s="9"/>
      <c r="N70" s="9"/>
      <c r="O70" s="9"/>
      <c r="P70" s="9"/>
      <c r="Q70" s="9"/>
    </row>
    <row r="71" spans="3:17">
      <c r="C71" s="19"/>
      <c r="D71" s="8"/>
      <c r="E71" s="8"/>
      <c r="F71" s="8"/>
      <c r="H71" s="8"/>
      <c r="I71" s="9"/>
      <c r="J71" s="9"/>
      <c r="K71" s="9"/>
      <c r="L71" s="9"/>
      <c r="M71" s="9"/>
      <c r="N71" s="9"/>
      <c r="O71" s="9"/>
      <c r="P71" s="9"/>
      <c r="Q71" s="9"/>
    </row>
    <row r="72" spans="3:17">
      <c r="C72" s="19"/>
      <c r="D72" s="8"/>
      <c r="E72" s="8"/>
      <c r="F72" s="8"/>
      <c r="H72" s="8"/>
      <c r="I72" s="9"/>
      <c r="J72" s="9"/>
      <c r="K72" s="9"/>
      <c r="L72" s="9"/>
      <c r="M72" s="9"/>
      <c r="N72" s="9"/>
      <c r="O72" s="9"/>
      <c r="P72" s="9"/>
      <c r="Q72" s="9"/>
    </row>
    <row r="73" spans="3:17">
      <c r="C73" s="19"/>
      <c r="D73" s="8"/>
      <c r="E73" s="8"/>
      <c r="F73" s="8"/>
      <c r="H73" s="8"/>
      <c r="I73" s="9"/>
      <c r="J73" s="9"/>
      <c r="K73" s="9"/>
      <c r="L73" s="9"/>
      <c r="M73" s="9"/>
      <c r="N73" s="9"/>
      <c r="O73" s="9"/>
      <c r="P73" s="9"/>
      <c r="Q73" s="9"/>
    </row>
    <row r="74" spans="3:17">
      <c r="C74" s="19"/>
      <c r="D74" s="8"/>
      <c r="E74" s="8"/>
      <c r="F74" s="8"/>
      <c r="H74" s="8"/>
      <c r="I74" s="9"/>
      <c r="J74" s="9"/>
      <c r="K74" s="9"/>
      <c r="L74" s="9"/>
      <c r="M74" s="9"/>
      <c r="N74" s="9"/>
      <c r="O74" s="9"/>
      <c r="P74" s="9"/>
      <c r="Q74" s="9"/>
    </row>
    <row r="75" spans="3:17">
      <c r="C75" s="19"/>
      <c r="D75" s="8"/>
      <c r="E75" s="8"/>
      <c r="F75" s="8"/>
      <c r="H75" s="8"/>
      <c r="I75" s="9"/>
      <c r="J75" s="9"/>
      <c r="K75" s="9"/>
      <c r="L75" s="9"/>
      <c r="M75" s="9"/>
      <c r="N75" s="9"/>
      <c r="O75" s="9"/>
      <c r="P75" s="9"/>
      <c r="Q75" s="9"/>
    </row>
    <row r="76" spans="3:17">
      <c r="C76" s="19"/>
      <c r="D76" s="8"/>
      <c r="E76" s="8"/>
      <c r="F76" s="8"/>
      <c r="H76" s="8"/>
      <c r="I76" s="9"/>
      <c r="J76" s="9"/>
      <c r="K76" s="9"/>
      <c r="L76" s="9"/>
      <c r="M76" s="9"/>
      <c r="N76" s="9"/>
      <c r="O76" s="9"/>
      <c r="P76" s="9"/>
      <c r="Q76" s="9"/>
    </row>
    <row r="77" spans="3:17">
      <c r="C77" s="19"/>
      <c r="D77" s="8"/>
      <c r="E77" s="8"/>
      <c r="F77" s="8"/>
      <c r="H77" s="8"/>
      <c r="I77" s="9"/>
      <c r="J77" s="9"/>
      <c r="K77" s="9"/>
      <c r="L77" s="9"/>
      <c r="M77" s="9"/>
      <c r="N77" s="9"/>
      <c r="O77" s="9"/>
      <c r="P77" s="9"/>
      <c r="Q77" s="9"/>
    </row>
    <row r="78" spans="3:17">
      <c r="C78" s="19"/>
      <c r="D78" s="8"/>
      <c r="E78" s="8"/>
      <c r="F78" s="8"/>
      <c r="H78" s="8"/>
      <c r="I78" s="9"/>
      <c r="J78" s="9"/>
      <c r="K78" s="9"/>
      <c r="L78" s="9"/>
      <c r="M78" s="9"/>
      <c r="N78" s="9"/>
      <c r="O78" s="9"/>
      <c r="P78" s="9"/>
      <c r="Q78" s="9"/>
    </row>
    <row r="79" spans="3:17">
      <c r="C79" s="19"/>
      <c r="D79" s="8"/>
      <c r="E79" s="8"/>
      <c r="F79" s="8"/>
      <c r="H79" s="8"/>
      <c r="I79" s="9"/>
      <c r="J79" s="9"/>
      <c r="K79" s="9"/>
      <c r="L79" s="9"/>
      <c r="M79" s="9"/>
      <c r="N79" s="9"/>
      <c r="O79" s="9"/>
      <c r="P79" s="9"/>
      <c r="Q79" s="9"/>
    </row>
    <row r="80" spans="3:17">
      <c r="C80" s="19"/>
      <c r="D80" s="8"/>
      <c r="E80" s="8"/>
      <c r="F80" s="8"/>
      <c r="H80" s="8"/>
      <c r="I80" s="9"/>
      <c r="J80" s="9"/>
      <c r="K80" s="9"/>
      <c r="L80" s="9"/>
      <c r="M80" s="9"/>
      <c r="N80" s="9"/>
      <c r="O80" s="9"/>
      <c r="P80" s="9"/>
      <c r="Q80" s="9"/>
    </row>
    <row r="81" spans="3:17">
      <c r="C81" s="19"/>
      <c r="D81" s="8"/>
      <c r="E81" s="8"/>
      <c r="F81" s="8"/>
      <c r="H81" s="8"/>
      <c r="I81" s="9"/>
      <c r="J81" s="9"/>
      <c r="K81" s="9"/>
      <c r="L81" s="9"/>
      <c r="M81" s="9"/>
      <c r="N81" s="9"/>
      <c r="O81" s="9"/>
      <c r="P81" s="9"/>
      <c r="Q81" s="9"/>
    </row>
    <row r="82" spans="3:17">
      <c r="C82" s="19"/>
      <c r="D82" s="8"/>
      <c r="E82" s="8"/>
      <c r="F82" s="8"/>
      <c r="H82" s="8"/>
      <c r="I82" s="9"/>
      <c r="J82" s="9"/>
      <c r="K82" s="9"/>
      <c r="L82" s="9"/>
      <c r="M82" s="9"/>
      <c r="N82" s="9"/>
      <c r="O82" s="9"/>
      <c r="P82" s="9"/>
      <c r="Q82" s="9"/>
    </row>
    <row r="83" spans="3:17">
      <c r="C83" s="19"/>
      <c r="D83" s="8"/>
      <c r="E83" s="8"/>
      <c r="F83" s="8"/>
      <c r="H83" s="8"/>
      <c r="I83" s="9"/>
      <c r="J83" s="9"/>
      <c r="K83" s="9"/>
      <c r="L83" s="9"/>
      <c r="M83" s="9"/>
      <c r="N83" s="9"/>
      <c r="O83" s="9"/>
      <c r="P83" s="9"/>
      <c r="Q83" s="9"/>
    </row>
    <row r="84" spans="3:17">
      <c r="C84" s="19"/>
      <c r="D84" s="8"/>
      <c r="E84" s="8"/>
      <c r="F84" s="8"/>
      <c r="H84" s="8"/>
      <c r="I84" s="9"/>
      <c r="J84" s="9"/>
      <c r="K84" s="9"/>
      <c r="L84" s="9"/>
      <c r="M84" s="9"/>
      <c r="N84" s="9"/>
      <c r="O84" s="9"/>
      <c r="P84" s="9"/>
      <c r="Q84" s="9"/>
    </row>
    <row r="85" spans="3:17">
      <c r="C85" s="19"/>
      <c r="D85" s="8"/>
      <c r="E85" s="8"/>
      <c r="F85" s="8"/>
      <c r="H85" s="8"/>
      <c r="I85" s="9"/>
      <c r="J85" s="9"/>
      <c r="K85" s="9"/>
      <c r="L85" s="9"/>
      <c r="M85" s="9"/>
      <c r="N85" s="9"/>
      <c r="O85" s="9"/>
      <c r="P85" s="9"/>
      <c r="Q85" s="9"/>
    </row>
    <row r="86" spans="3:17">
      <c r="C86" s="19"/>
      <c r="D86" s="8"/>
      <c r="E86" s="8"/>
      <c r="F86" s="8"/>
      <c r="H86" s="8"/>
      <c r="I86" s="9"/>
      <c r="J86" s="9"/>
      <c r="K86" s="9"/>
      <c r="L86" s="9"/>
      <c r="M86" s="9"/>
      <c r="N86" s="9"/>
      <c r="O86" s="9"/>
      <c r="P86" s="9"/>
      <c r="Q86" s="9"/>
    </row>
    <row r="87" spans="3:17">
      <c r="C87" s="19"/>
      <c r="D87" s="8"/>
      <c r="E87" s="8"/>
      <c r="F87" s="8"/>
      <c r="H87" s="8"/>
      <c r="I87" s="9"/>
      <c r="J87" s="9"/>
      <c r="K87" s="9"/>
      <c r="L87" s="9"/>
      <c r="M87" s="9"/>
      <c r="N87" s="9"/>
      <c r="O87" s="9"/>
      <c r="P87" s="9"/>
      <c r="Q87" s="9"/>
    </row>
    <row r="88" spans="3:17">
      <c r="C88" s="19"/>
      <c r="D88" s="8"/>
      <c r="E88" s="8"/>
      <c r="F88" s="8"/>
      <c r="H88" s="8"/>
      <c r="I88" s="9"/>
      <c r="J88" s="9"/>
      <c r="K88" s="9"/>
      <c r="L88" s="9"/>
      <c r="M88" s="9"/>
      <c r="N88" s="9"/>
      <c r="O88" s="9"/>
      <c r="P88" s="9"/>
      <c r="Q88" s="9"/>
    </row>
    <row r="89" spans="3:17">
      <c r="C89" s="19"/>
      <c r="D89" s="8"/>
      <c r="E89" s="8"/>
      <c r="F89" s="8"/>
      <c r="H89" s="8"/>
      <c r="I89" s="9"/>
      <c r="J89" s="9"/>
      <c r="K89" s="9"/>
      <c r="L89" s="9"/>
      <c r="M89" s="9"/>
      <c r="N89" s="9"/>
      <c r="O89" s="9"/>
      <c r="P89" s="9"/>
      <c r="Q89" s="9"/>
    </row>
    <row r="90" spans="3:17">
      <c r="C90" s="19"/>
      <c r="D90" s="8"/>
      <c r="E90" s="8"/>
      <c r="F90" s="8"/>
      <c r="H90" s="8"/>
      <c r="I90" s="9"/>
      <c r="J90" s="9"/>
      <c r="K90" s="9"/>
      <c r="L90" s="9"/>
      <c r="M90" s="9"/>
      <c r="N90" s="9"/>
      <c r="O90" s="9"/>
      <c r="P90" s="9"/>
      <c r="Q90" s="9"/>
    </row>
    <row r="91" spans="3:17">
      <c r="C91" s="19"/>
      <c r="D91" s="8"/>
      <c r="E91" s="8"/>
      <c r="F91" s="8"/>
      <c r="H91" s="8"/>
      <c r="I91" s="9"/>
      <c r="J91" s="9"/>
      <c r="K91" s="9"/>
      <c r="L91" s="9"/>
      <c r="M91" s="9"/>
      <c r="N91" s="9"/>
      <c r="O91" s="9"/>
      <c r="P91" s="9"/>
      <c r="Q91" s="9"/>
    </row>
    <row r="92" spans="3:17">
      <c r="C92" s="19"/>
      <c r="D92" s="8"/>
      <c r="E92" s="8"/>
      <c r="F92" s="8"/>
      <c r="H92" s="8"/>
      <c r="I92" s="9"/>
      <c r="J92" s="9"/>
      <c r="K92" s="9"/>
      <c r="L92" s="9"/>
      <c r="M92" s="9"/>
      <c r="N92" s="9"/>
      <c r="O92" s="9"/>
      <c r="P92" s="9"/>
      <c r="Q92" s="9"/>
    </row>
    <row r="93" spans="3:17">
      <c r="C93" s="19"/>
      <c r="D93" s="8"/>
      <c r="E93" s="8"/>
      <c r="F93" s="8"/>
      <c r="H93" s="8"/>
      <c r="I93" s="9"/>
      <c r="J93" s="9"/>
      <c r="K93" s="9"/>
      <c r="L93" s="9"/>
      <c r="M93" s="9"/>
      <c r="N93" s="9"/>
      <c r="O93" s="9"/>
      <c r="P93" s="9"/>
      <c r="Q93" s="9"/>
    </row>
    <row r="94" spans="3:17">
      <c r="C94" s="19"/>
      <c r="D94" s="8"/>
      <c r="E94" s="8"/>
      <c r="F94" s="8"/>
      <c r="H94" s="8"/>
      <c r="I94" s="9"/>
      <c r="J94" s="9"/>
      <c r="K94" s="9"/>
      <c r="L94" s="9"/>
      <c r="M94" s="9"/>
      <c r="N94" s="9"/>
      <c r="O94" s="9"/>
      <c r="P94" s="9"/>
      <c r="Q94" s="9"/>
    </row>
    <row r="95" spans="3:17">
      <c r="C95" s="19"/>
      <c r="D95" s="8"/>
      <c r="E95" s="8"/>
      <c r="F95" s="8"/>
      <c r="H95" s="8"/>
      <c r="I95" s="9"/>
      <c r="J95" s="9"/>
      <c r="K95" s="9"/>
      <c r="L95" s="9"/>
      <c r="M95" s="9"/>
      <c r="N95" s="9"/>
      <c r="O95" s="9"/>
      <c r="P95" s="9"/>
      <c r="Q95" s="9"/>
    </row>
    <row r="96" spans="3:17">
      <c r="C96" s="19"/>
      <c r="D96" s="8"/>
      <c r="E96" s="8"/>
      <c r="F96" s="8"/>
      <c r="H96" s="8"/>
      <c r="I96" s="9"/>
      <c r="J96" s="9"/>
      <c r="K96" s="9"/>
      <c r="L96" s="9"/>
      <c r="M96" s="9"/>
      <c r="N96" s="9"/>
      <c r="O96" s="9"/>
      <c r="P96" s="9"/>
      <c r="Q96" s="9"/>
    </row>
    <row r="97" spans="3:17">
      <c r="C97" s="19"/>
      <c r="D97" s="8"/>
      <c r="E97" s="8"/>
      <c r="F97" s="8"/>
      <c r="H97" s="8"/>
      <c r="I97" s="9"/>
      <c r="J97" s="9"/>
      <c r="K97" s="9"/>
      <c r="L97" s="9"/>
      <c r="M97" s="9"/>
      <c r="N97" s="9"/>
      <c r="O97" s="9"/>
      <c r="P97" s="9"/>
      <c r="Q97" s="9"/>
    </row>
    <row r="98" spans="3:17">
      <c r="C98" s="15"/>
      <c r="D98" s="18"/>
      <c r="E98" s="18"/>
      <c r="F98" s="18"/>
      <c r="I98" s="18"/>
      <c r="J98" s="18"/>
      <c r="L98" s="18"/>
      <c r="M98" s="18"/>
      <c r="N98" s="18"/>
      <c r="O98" s="18"/>
      <c r="P98" s="18"/>
    </row>
    <row r="99" spans="3:17">
      <c r="C99" s="15"/>
      <c r="D99" s="18"/>
      <c r="E99" s="18"/>
      <c r="F99" s="18"/>
      <c r="I99" s="18"/>
      <c r="J99" s="18"/>
      <c r="L99" s="18"/>
      <c r="M99" s="18"/>
      <c r="N99" s="18"/>
      <c r="O99" s="18"/>
      <c r="P99" s="18"/>
    </row>
    <row r="100" spans="3:17">
      <c r="C100" s="15"/>
      <c r="D100" s="18"/>
      <c r="E100" s="18"/>
      <c r="F100" s="18"/>
      <c r="I100" s="18"/>
      <c r="J100" s="18"/>
      <c r="L100" s="18"/>
      <c r="M100" s="18"/>
      <c r="N100" s="18"/>
      <c r="O100" s="18"/>
      <c r="P100" s="18"/>
    </row>
    <row r="101" spans="3:17">
      <c r="C101" s="15"/>
      <c r="D101" s="18"/>
      <c r="E101" s="18"/>
      <c r="F101" s="18"/>
      <c r="I101" s="18"/>
      <c r="J101" s="18"/>
      <c r="L101" s="18"/>
      <c r="M101" s="18"/>
      <c r="N101" s="18"/>
      <c r="O101" s="18"/>
      <c r="P101" s="18"/>
    </row>
    <row r="102" spans="3:17">
      <c r="C102" s="15"/>
      <c r="D102" s="18"/>
      <c r="E102" s="18"/>
      <c r="F102" s="18"/>
      <c r="I102" s="18"/>
      <c r="J102" s="18"/>
      <c r="L102" s="18"/>
      <c r="M102" s="18"/>
      <c r="N102" s="18"/>
      <c r="O102" s="18"/>
      <c r="P102" s="18"/>
    </row>
    <row r="103" spans="3:17">
      <c r="C103" s="15"/>
      <c r="D103" s="18"/>
      <c r="E103" s="18"/>
      <c r="F103" s="18"/>
      <c r="I103" s="18"/>
      <c r="J103" s="18"/>
      <c r="L103" s="18"/>
      <c r="M103" s="18"/>
      <c r="N103" s="18"/>
      <c r="O103" s="18"/>
      <c r="P103" s="18"/>
    </row>
    <row r="104" spans="3:17">
      <c r="C104" s="15"/>
      <c r="D104" s="18"/>
      <c r="E104" s="18"/>
      <c r="F104" s="18"/>
      <c r="I104" s="18"/>
      <c r="J104" s="18"/>
      <c r="L104" s="18"/>
      <c r="M104" s="18"/>
      <c r="N104" s="18"/>
      <c r="O104" s="18"/>
      <c r="P104" s="18"/>
    </row>
  </sheetData>
  <mergeCells count="3">
    <mergeCell ref="B11:F11"/>
    <mergeCell ref="H11:L11"/>
    <mergeCell ref="M11:Q11"/>
  </mergeCells>
  <conditionalFormatting sqref="D13:D1048576">
    <cfRule type="cellIs" dxfId="3" priority="2" operator="lessThan">
      <formula>0</formula>
    </cfRule>
  </conditionalFormatting>
  <conditionalFormatting sqref="G13:G49">
    <cfRule type="cellIs" dxfId="2" priority="1" operator="greaterThan">
      <formula>0.4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56FDC-C28C-4107-A673-51852605752C}">
  <dimension ref="A1:D21"/>
  <sheetViews>
    <sheetView topLeftCell="A31" workbookViewId="0">
      <selection activeCell="M56" sqref="M56"/>
    </sheetView>
  </sheetViews>
  <sheetFormatPr defaultRowHeight="15"/>
  <sheetData>
    <row r="1" spans="1:4" ht="21">
      <c r="A1" s="7" t="s">
        <v>22</v>
      </c>
    </row>
    <row r="3" spans="1:4">
      <c r="B3" s="14"/>
      <c r="D3" s="14"/>
    </row>
    <row r="4" spans="1:4">
      <c r="B4" s="14"/>
      <c r="D4" s="14"/>
    </row>
    <row r="5" spans="1:4">
      <c r="B5" s="14"/>
      <c r="D5" s="14"/>
    </row>
    <row r="6" spans="1:4">
      <c r="B6" s="14"/>
      <c r="D6" s="14"/>
    </row>
    <row r="7" spans="1:4">
      <c r="B7" s="14"/>
      <c r="D7" s="14"/>
    </row>
    <row r="8" spans="1:4">
      <c r="B8" s="14"/>
      <c r="D8" s="14"/>
    </row>
    <row r="9" spans="1:4">
      <c r="B9" s="14"/>
      <c r="D9" s="14"/>
    </row>
    <row r="10" spans="1:4">
      <c r="B10" s="14"/>
      <c r="D10" s="14"/>
    </row>
    <row r="11" spans="1:4">
      <c r="B11" s="14"/>
      <c r="D11" s="14"/>
    </row>
    <row r="12" spans="1:4">
      <c r="B12" s="14"/>
      <c r="D12" s="14"/>
    </row>
    <row r="13" spans="1:4">
      <c r="D13" s="14"/>
    </row>
    <row r="14" spans="1:4">
      <c r="D14" s="14"/>
    </row>
    <row r="15" spans="1:4">
      <c r="B15" s="14"/>
      <c r="D15" s="14"/>
    </row>
    <row r="16" spans="1:4">
      <c r="B16" s="14"/>
      <c r="D16" s="14"/>
    </row>
    <row r="17" spans="2:4">
      <c r="B17" s="14"/>
      <c r="D17" s="14"/>
    </row>
    <row r="18" spans="2:4">
      <c r="D18" s="14"/>
    </row>
    <row r="19" spans="2:4">
      <c r="D19" s="14"/>
    </row>
    <row r="21" spans="2:4">
      <c r="D21" s="14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1AF28-CDE9-4F2D-A35A-144B24643275}">
  <dimension ref="A1:R104"/>
  <sheetViews>
    <sheetView workbookViewId="0">
      <selection activeCell="J5" sqref="J5"/>
    </sheetView>
  </sheetViews>
  <sheetFormatPr defaultColWidth="12.28515625" defaultRowHeight="15"/>
  <cols>
    <col min="1" max="1" width="6" style="18" customWidth="1"/>
    <col min="2" max="2" width="12.28515625" style="18"/>
    <col min="3" max="3" width="12.28515625" style="3"/>
    <col min="8" max="8" width="12.28515625" style="18"/>
    <col min="11" max="11" width="12.28515625" style="18"/>
    <col min="17" max="17" width="12.28515625" style="18"/>
  </cols>
  <sheetData>
    <row r="1" spans="1:18" ht="21">
      <c r="A1" s="7" t="s">
        <v>26</v>
      </c>
      <c r="B1" s="7"/>
      <c r="H1"/>
      <c r="I1" s="5"/>
      <c r="J1" s="5"/>
      <c r="K1" s="5"/>
      <c r="L1" s="5"/>
      <c r="M1" s="5"/>
      <c r="Q1"/>
    </row>
    <row r="2" spans="1:18">
      <c r="A2" s="1" t="s">
        <v>8</v>
      </c>
      <c r="B2" s="3">
        <f>MAX(A13:A1048576)</f>
        <v>37</v>
      </c>
      <c r="C2"/>
      <c r="H2"/>
      <c r="I2" s="5"/>
      <c r="J2" s="5"/>
      <c r="K2" s="5"/>
      <c r="L2" s="5"/>
      <c r="M2" s="5"/>
      <c r="Q2"/>
    </row>
    <row r="3" spans="1:18">
      <c r="A3" s="1" t="s">
        <v>12</v>
      </c>
      <c r="B3" s="4">
        <v>1.3999999999999999E-6</v>
      </c>
      <c r="C3"/>
      <c r="H3"/>
      <c r="I3" s="5"/>
      <c r="J3" s="5"/>
      <c r="K3" s="5"/>
      <c r="L3" s="5"/>
      <c r="M3" s="5"/>
      <c r="Q3"/>
    </row>
    <row r="4" spans="1:18">
      <c r="A4" s="1" t="s">
        <v>16</v>
      </c>
      <c r="B4" s="33">
        <v>0.01</v>
      </c>
      <c r="C4"/>
      <c r="G4" s="40"/>
      <c r="H4"/>
      <c r="I4" s="5"/>
      <c r="J4" s="5"/>
      <c r="K4" s="5"/>
      <c r="L4" s="5"/>
      <c r="M4" s="5"/>
      <c r="Q4"/>
    </row>
    <row r="5" spans="1:18">
      <c r="A5" s="1"/>
      <c r="B5" s="31" t="s">
        <v>16</v>
      </c>
      <c r="C5" s="6" t="str">
        <f>C12</f>
        <v>n° elem</v>
      </c>
      <c r="D5" s="6" t="str">
        <f>D12</f>
        <v>exec time</v>
      </c>
      <c r="E5" s="6" t="str">
        <f>E12</f>
        <v>std</v>
      </c>
      <c r="F5" s="6" t="str">
        <f>F12</f>
        <v>n° rip</v>
      </c>
      <c r="G5" s="44" t="s">
        <v>17</v>
      </c>
      <c r="H5" s="6"/>
      <c r="I5" s="5"/>
      <c r="J5" s="5"/>
      <c r="K5" s="5"/>
      <c r="L5" s="5"/>
      <c r="M5" s="5"/>
      <c r="Q5"/>
    </row>
    <row r="6" spans="1:18">
      <c r="A6" s="1" t="s">
        <v>3</v>
      </c>
      <c r="B6" s="32">
        <f>MAX(B13:B97)</f>
        <v>5.1446283649084895E-4</v>
      </c>
      <c r="C6" s="16">
        <f>MAX(C13:C97)</f>
        <v>1000000</v>
      </c>
      <c r="D6" s="4">
        <f>MAX(D13:D97)</f>
        <v>1.3951199999999999</v>
      </c>
      <c r="E6" s="4">
        <f>MAX(E13:E49)</f>
        <v>2.0610799999999999E-2</v>
      </c>
      <c r="F6" s="29">
        <f>MAX(F13:F49)</f>
        <v>150</v>
      </c>
      <c r="G6" s="86">
        <f>MAX(G13:G49)</f>
        <v>7.106722037375228E-2</v>
      </c>
      <c r="H6" s="29"/>
      <c r="K6" s="10"/>
      <c r="Q6"/>
    </row>
    <row r="7" spans="1:18">
      <c r="A7" s="1" t="s">
        <v>4</v>
      </c>
      <c r="B7" s="32">
        <f>MIN(B13:B97)</f>
        <v>2.0069958139801594E-7</v>
      </c>
      <c r="C7" s="16">
        <f>MIN(C13:C97)</f>
        <v>100</v>
      </c>
      <c r="D7" s="4">
        <f>MIN(D13:D97)</f>
        <v>1.81419E-5</v>
      </c>
      <c r="E7" s="4">
        <f>MIN(E13:E49)</f>
        <v>7.7419500000000001E-7</v>
      </c>
      <c r="F7" s="29">
        <f>MIN(F13:F49)</f>
        <v>5</v>
      </c>
      <c r="G7" s="86">
        <f>MIN(G13:G49)</f>
        <v>4.0530764421184261E-3</v>
      </c>
      <c r="H7" s="29"/>
      <c r="I7" s="10"/>
      <c r="K7"/>
      <c r="Q7"/>
      <c r="R7" s="17"/>
    </row>
    <row r="8" spans="1:18">
      <c r="A8" s="1" t="s">
        <v>9</v>
      </c>
      <c r="B8" s="32">
        <f>SUM(B13:B97)/$B$2</f>
        <v>4.6034967295470386E-5</v>
      </c>
      <c r="C8" s="16">
        <f>SUM(C13:C97)/$B$2</f>
        <v>162148.64864864864</v>
      </c>
      <c r="D8" s="4">
        <f>SUM(D13:D97)/$B$2</f>
        <v>0.19132243655675676</v>
      </c>
      <c r="E8" s="4">
        <f>SUM(E13:E49)/$B$2</f>
        <v>2.6817337029999997E-3</v>
      </c>
      <c r="F8" s="30">
        <f>SUM(F13:F49)/$B$2</f>
        <v>47.567567567567565</v>
      </c>
      <c r="G8" s="86">
        <f>SUM(G13:G49)/$B$2</f>
        <v>1.5767114012102981E-2</v>
      </c>
      <c r="H8" s="30"/>
      <c r="K8"/>
      <c r="Q8"/>
    </row>
    <row r="9" spans="1:18">
      <c r="A9" s="1" t="s">
        <v>10</v>
      </c>
      <c r="B9" s="32">
        <f>_xlfn.STDEV.S(B13:B97)</f>
        <v>9.3776424267794119E-5</v>
      </c>
      <c r="C9" s="16">
        <f>_xlfn.STDEV.S(C13:C97)</f>
        <v>284115.44173844939</v>
      </c>
      <c r="D9" s="4">
        <f>_xlfn.STDEV.S(D13:D97)</f>
        <v>0.37918528183421502</v>
      </c>
      <c r="E9" s="4">
        <f>_xlfn.STDEV.S(E13:E49)</f>
        <v>5.4678922524004567E-3</v>
      </c>
      <c r="F9" s="30">
        <f>_xlfn.STDEV.S(F13:F49)</f>
        <v>49.668646795281973</v>
      </c>
      <c r="G9" s="86">
        <f>_xlfn.STDEV.S(G13:G49)</f>
        <v>1.4941975286027257E-2</v>
      </c>
      <c r="H9" s="30"/>
      <c r="K9"/>
      <c r="Q9"/>
    </row>
    <row r="10" spans="1:18" ht="15.75" thickBot="1">
      <c r="A10"/>
      <c r="B10"/>
      <c r="H10"/>
      <c r="I10" s="3"/>
      <c r="J10" s="4"/>
      <c r="K10" s="3"/>
      <c r="L10" s="3"/>
      <c r="M10" s="3"/>
      <c r="Q10"/>
    </row>
    <row r="11" spans="1:18" ht="15.75" thickBot="1">
      <c r="A11" s="20"/>
      <c r="B11" s="115" t="s">
        <v>5</v>
      </c>
      <c r="C11" s="116"/>
      <c r="D11" s="116"/>
      <c r="E11" s="116"/>
      <c r="F11" s="117"/>
      <c r="G11" s="88"/>
      <c r="H11" s="115" t="s">
        <v>6</v>
      </c>
      <c r="I11" s="116"/>
      <c r="J11" s="116"/>
      <c r="K11" s="116"/>
      <c r="L11" s="116"/>
      <c r="M11" s="115" t="s">
        <v>7</v>
      </c>
      <c r="N11" s="116"/>
      <c r="O11" s="116"/>
      <c r="P11" s="116"/>
      <c r="Q11" s="117"/>
    </row>
    <row r="12" spans="1:18" s="2" customFormat="1" ht="30.75" thickBot="1">
      <c r="A12" s="11" t="s">
        <v>2</v>
      </c>
      <c r="B12" s="11" t="s">
        <v>15</v>
      </c>
      <c r="C12" s="21" t="s">
        <v>0</v>
      </c>
      <c r="D12" s="12" t="s">
        <v>11</v>
      </c>
      <c r="E12" s="22" t="s">
        <v>13</v>
      </c>
      <c r="F12" s="28" t="s">
        <v>1</v>
      </c>
      <c r="G12" s="12" t="s">
        <v>14</v>
      </c>
      <c r="H12" s="11" t="str">
        <f>B12</f>
        <v>relative error ε</v>
      </c>
      <c r="I12" s="21" t="str">
        <f>C12</f>
        <v>n° elem</v>
      </c>
      <c r="J12" s="12" t="str">
        <f>D12</f>
        <v>exec time</v>
      </c>
      <c r="K12" s="12" t="s">
        <v>14</v>
      </c>
      <c r="L12" s="12" t="str">
        <f>F12</f>
        <v>n° rip</v>
      </c>
      <c r="M12" s="11" t="str">
        <f>H12</f>
        <v>relative error ε</v>
      </c>
      <c r="N12" s="21" t="str">
        <f>C12</f>
        <v>n° elem</v>
      </c>
      <c r="O12" s="12" t="str">
        <f>D12</f>
        <v>exec time</v>
      </c>
      <c r="P12" s="12" t="s">
        <v>14</v>
      </c>
      <c r="Q12" s="28" t="str">
        <f>F12</f>
        <v>n° rip</v>
      </c>
    </row>
    <row r="13" spans="1:18">
      <c r="A13" s="47">
        <v>1</v>
      </c>
      <c r="B13" s="97">
        <f>$B$3/(D13*F13)</f>
        <v>5.1446283649084895E-4</v>
      </c>
      <c r="C13" s="50">
        <v>100</v>
      </c>
      <c r="D13" s="25">
        <v>1.81419E-5</v>
      </c>
      <c r="E13" s="34">
        <v>8.3171600000000003E-7</v>
      </c>
      <c r="F13" s="95">
        <v>150</v>
      </c>
      <c r="G13" s="92">
        <f t="shared" ref="G13:G49" si="0">E13/D13</f>
        <v>4.5845032769445321E-2</v>
      </c>
      <c r="H13" s="53">
        <f t="shared" ref="H13:H49" si="1">(B13-$B$7)/($B$6-$B$7)</f>
        <v>1</v>
      </c>
      <c r="I13" s="54">
        <f t="shared" ref="I13:I44" si="2">(C13-$C$7)/($C$6-$C$7)</f>
        <v>0</v>
      </c>
      <c r="J13" s="54">
        <f t="shared" ref="J13:J44" si="3">(D13-$D$7)/($D$6-$D$7)</f>
        <v>0</v>
      </c>
      <c r="K13" s="54">
        <f t="shared" ref="K13:K49" si="4">(G13-$G$7)/($G$6-$G$7)</f>
        <v>0.62362889198378779</v>
      </c>
      <c r="L13" s="54">
        <f t="shared" ref="L13:L44" si="5">(F13-$F$7)/($F$6-$F$7)</f>
        <v>1</v>
      </c>
      <c r="M13" s="35">
        <f t="shared" ref="M13:M49" si="6">(B13-$B$8)/$B$9</f>
        <v>4.9951560091234146</v>
      </c>
      <c r="N13" s="36">
        <f t="shared" ref="N13:N44" si="7">(C13-$C$8)/$C$9</f>
        <v>-0.57036198967962881</v>
      </c>
      <c r="O13" s="36">
        <f t="shared" ref="O13:O44" si="8">(D13-$D$8)/$D$9</f>
        <v>-0.5045140300049874</v>
      </c>
      <c r="P13" s="36">
        <f t="shared" ref="P13:P49" si="9">(G13-$G$8)/$G$9</f>
        <v>2.0129814285979455</v>
      </c>
      <c r="Q13" s="45">
        <f t="shared" ref="Q13:Q44" si="10">(F13-$F$8)/$F$9</f>
        <v>2.0623157472887401</v>
      </c>
    </row>
    <row r="14" spans="1:18">
      <c r="A14" s="24">
        <v>2</v>
      </c>
      <c r="B14" s="97">
        <f t="shared" ref="B14:B49" si="11">$B$3/(D14*F14)</f>
        <v>2.3297487043185785E-4</v>
      </c>
      <c r="C14" s="50">
        <v>200</v>
      </c>
      <c r="D14" s="25">
        <v>4.20226E-5</v>
      </c>
      <c r="E14" s="34">
        <v>1.07311E-6</v>
      </c>
      <c r="F14" s="95">
        <v>143</v>
      </c>
      <c r="G14" s="93">
        <f t="shared" si="0"/>
        <v>2.5536497027789807E-2</v>
      </c>
      <c r="H14" s="53">
        <f t="shared" si="1"/>
        <v>0.45263719442647926</v>
      </c>
      <c r="I14" s="54">
        <f t="shared" si="2"/>
        <v>1.0001000100010001E-4</v>
      </c>
      <c r="J14" s="54">
        <f t="shared" si="3"/>
        <v>1.7117531498756166E-5</v>
      </c>
      <c r="K14" s="54">
        <f t="shared" si="4"/>
        <v>0.320580392813616</v>
      </c>
      <c r="L14" s="54">
        <f t="shared" si="5"/>
        <v>0.9517241379310345</v>
      </c>
      <c r="M14" s="35">
        <f t="shared" si="6"/>
        <v>1.9934637580395429</v>
      </c>
      <c r="N14" s="36">
        <f t="shared" si="7"/>
        <v>-0.57001002007393564</v>
      </c>
      <c r="O14" s="36">
        <f t="shared" si="8"/>
        <v>-0.50445105103100274</v>
      </c>
      <c r="P14" s="36">
        <f t="shared" si="9"/>
        <v>0.65382138764628428</v>
      </c>
      <c r="Q14" s="45">
        <f t="shared" si="10"/>
        <v>1.9213817687800903</v>
      </c>
    </row>
    <row r="15" spans="1:18">
      <c r="A15" s="24">
        <v>3</v>
      </c>
      <c r="B15" s="97">
        <f t="shared" si="11"/>
        <v>1.5424117396747433E-4</v>
      </c>
      <c r="C15" s="50">
        <v>300</v>
      </c>
      <c r="D15" s="25">
        <v>6.6740400000000002E-5</v>
      </c>
      <c r="E15" s="34">
        <v>1.0259199999999999E-6</v>
      </c>
      <c r="F15" s="95">
        <v>136</v>
      </c>
      <c r="G15" s="93">
        <f t="shared" si="0"/>
        <v>1.5371798790537664E-2</v>
      </c>
      <c r="H15" s="53">
        <f t="shared" si="1"/>
        <v>0.29953687687724728</v>
      </c>
      <c r="I15" s="54">
        <f t="shared" si="2"/>
        <v>2.0002000200020003E-4</v>
      </c>
      <c r="J15" s="54">
        <f t="shared" si="3"/>
        <v>3.4835090870129497E-5</v>
      </c>
      <c r="K15" s="54">
        <f t="shared" si="4"/>
        <v>0.16890049897475845</v>
      </c>
      <c r="L15" s="54">
        <f t="shared" si="5"/>
        <v>0.90344827586206899</v>
      </c>
      <c r="M15" s="35">
        <f t="shared" si="6"/>
        <v>1.1538743081417049</v>
      </c>
      <c r="N15" s="36">
        <f t="shared" si="7"/>
        <v>-0.56965805046824258</v>
      </c>
      <c r="O15" s="36">
        <f t="shared" si="8"/>
        <v>-0.5043858644291378</v>
      </c>
      <c r="P15" s="36">
        <f t="shared" si="9"/>
        <v>-2.6456690899160383E-2</v>
      </c>
      <c r="Q15" s="45">
        <f t="shared" si="10"/>
        <v>1.7804477902714402</v>
      </c>
    </row>
    <row r="16" spans="1:18">
      <c r="A16" s="24">
        <v>4</v>
      </c>
      <c r="B16" s="97">
        <f t="shared" si="11"/>
        <v>1.1796594058714495E-4</v>
      </c>
      <c r="C16" s="50">
        <v>400</v>
      </c>
      <c r="D16" s="25">
        <v>9.1998700000000004E-5</v>
      </c>
      <c r="E16" s="34">
        <v>7.7419500000000001E-7</v>
      </c>
      <c r="F16" s="95">
        <v>129</v>
      </c>
      <c r="G16" s="93">
        <f t="shared" si="0"/>
        <v>8.415281955071104E-3</v>
      </c>
      <c r="H16" s="53">
        <f t="shared" si="1"/>
        <v>0.22899846703371543</v>
      </c>
      <c r="I16" s="54">
        <f t="shared" si="2"/>
        <v>3.0003000300030005E-4</v>
      </c>
      <c r="J16" s="54">
        <f t="shared" si="3"/>
        <v>5.294007715005567E-5</v>
      </c>
      <c r="K16" s="54">
        <f t="shared" si="4"/>
        <v>6.5093803442492534E-2</v>
      </c>
      <c r="L16" s="54">
        <f t="shared" si="5"/>
        <v>0.85517241379310349</v>
      </c>
      <c r="M16" s="35">
        <f t="shared" si="6"/>
        <v>0.76704751597548404</v>
      </c>
      <c r="N16" s="36">
        <f t="shared" si="7"/>
        <v>-0.56930608086254952</v>
      </c>
      <c r="O16" s="36">
        <f t="shared" si="8"/>
        <v>-0.50431925240274833</v>
      </c>
      <c r="P16" s="36">
        <f t="shared" si="9"/>
        <v>-0.49202544618761496</v>
      </c>
      <c r="Q16" s="45">
        <f t="shared" si="10"/>
        <v>1.6395138117627901</v>
      </c>
    </row>
    <row r="17" spans="1:17">
      <c r="A17" s="24">
        <v>5</v>
      </c>
      <c r="B17" s="97">
        <f t="shared" si="11"/>
        <v>9.6539100818265417E-5</v>
      </c>
      <c r="C17" s="50">
        <v>500</v>
      </c>
      <c r="D17" s="25">
        <v>1.18868E-4</v>
      </c>
      <c r="E17" s="34">
        <v>1.7461000000000001E-6</v>
      </c>
      <c r="F17" s="95">
        <v>122</v>
      </c>
      <c r="G17" s="93">
        <f t="shared" si="0"/>
        <v>1.4689403371807384E-2</v>
      </c>
      <c r="H17" s="53">
        <f t="shared" si="1"/>
        <v>0.18733325734581596</v>
      </c>
      <c r="I17" s="54">
        <f t="shared" si="2"/>
        <v>4.0004000400040005E-4</v>
      </c>
      <c r="J17" s="54">
        <f t="shared" si="3"/>
        <v>7.2199817823466789E-5</v>
      </c>
      <c r="K17" s="54">
        <f t="shared" si="4"/>
        <v>0.15871764236128827</v>
      </c>
      <c r="L17" s="54">
        <f t="shared" si="5"/>
        <v>0.80689655172413788</v>
      </c>
      <c r="M17" s="35">
        <f t="shared" si="6"/>
        <v>0.53855895996388292</v>
      </c>
      <c r="N17" s="36">
        <f t="shared" si="7"/>
        <v>-0.56895411125685647</v>
      </c>
      <c r="O17" s="36">
        <f t="shared" si="8"/>
        <v>-0.50424839179373415</v>
      </c>
      <c r="P17" s="36">
        <f t="shared" si="9"/>
        <v>-7.212638353801859E-2</v>
      </c>
      <c r="Q17" s="45">
        <f t="shared" si="10"/>
        <v>1.49857983325414</v>
      </c>
    </row>
    <row r="18" spans="1:17">
      <c r="A18" s="24">
        <v>6</v>
      </c>
      <c r="B18" s="97">
        <f t="shared" si="11"/>
        <v>8.3930237186850284E-5</v>
      </c>
      <c r="C18" s="50">
        <v>600</v>
      </c>
      <c r="D18" s="25">
        <v>1.45048E-4</v>
      </c>
      <c r="E18" s="34">
        <v>1.1282099999999999E-6</v>
      </c>
      <c r="F18" s="95">
        <v>115</v>
      </c>
      <c r="G18" s="93">
        <f t="shared" si="0"/>
        <v>7.7781837736473442E-3</v>
      </c>
      <c r="H18" s="53">
        <f t="shared" si="1"/>
        <v>0.16281489846528407</v>
      </c>
      <c r="I18" s="54">
        <f t="shared" si="2"/>
        <v>5.0005000500050005E-4</v>
      </c>
      <c r="J18" s="54">
        <f t="shared" si="3"/>
        <v>9.0965472709522724E-5</v>
      </c>
      <c r="K18" s="54">
        <f t="shared" si="4"/>
        <v>5.558688230546046E-2</v>
      </c>
      <c r="L18" s="54">
        <f t="shared" si="5"/>
        <v>0.75862068965517238</v>
      </c>
      <c r="M18" s="35">
        <f t="shared" si="6"/>
        <v>0.40410231235906025</v>
      </c>
      <c r="N18" s="36">
        <f t="shared" si="7"/>
        <v>-0.5686021416511633</v>
      </c>
      <c r="O18" s="36">
        <f t="shared" si="8"/>
        <v>-0.50417934902953887</v>
      </c>
      <c r="P18" s="36">
        <f t="shared" si="9"/>
        <v>-0.53466359604585567</v>
      </c>
      <c r="Q18" s="45">
        <f t="shared" si="10"/>
        <v>1.3576458547454899</v>
      </c>
    </row>
    <row r="19" spans="1:17">
      <c r="A19" s="24">
        <v>7</v>
      </c>
      <c r="B19" s="97">
        <f t="shared" si="11"/>
        <v>7.5279842058589654E-5</v>
      </c>
      <c r="C19" s="50">
        <v>700</v>
      </c>
      <c r="D19" s="25">
        <v>1.7219699999999999E-4</v>
      </c>
      <c r="E19" s="34">
        <v>1.3278E-6</v>
      </c>
      <c r="F19" s="95">
        <v>108</v>
      </c>
      <c r="G19" s="93">
        <f t="shared" si="0"/>
        <v>7.7109357305876411E-3</v>
      </c>
      <c r="H19" s="53">
        <f t="shared" si="1"/>
        <v>0.14599391455959213</v>
      </c>
      <c r="I19" s="54">
        <f t="shared" si="2"/>
        <v>6.0006000600060011E-4</v>
      </c>
      <c r="J19" s="54">
        <f t="shared" si="3"/>
        <v>1.1042570053616646E-4</v>
      </c>
      <c r="K19" s="54">
        <f t="shared" si="4"/>
        <v>5.4583392010511558E-2</v>
      </c>
      <c r="L19" s="54">
        <f t="shared" si="5"/>
        <v>0.71034482758620687</v>
      </c>
      <c r="M19" s="35">
        <f t="shared" si="6"/>
        <v>0.31185743102771418</v>
      </c>
      <c r="N19" s="36">
        <f t="shared" si="7"/>
        <v>-0.56825017204547024</v>
      </c>
      <c r="O19" s="36">
        <f t="shared" si="8"/>
        <v>-0.50410775078640913</v>
      </c>
      <c r="P19" s="36">
        <f t="shared" si="9"/>
        <v>-0.53916420870063564</v>
      </c>
      <c r="Q19" s="45">
        <f t="shared" si="10"/>
        <v>1.2167118762368399</v>
      </c>
    </row>
    <row r="20" spans="1:17">
      <c r="A20" s="24">
        <v>8</v>
      </c>
      <c r="B20" s="97">
        <f t="shared" si="11"/>
        <v>6.9135474715774172E-5</v>
      </c>
      <c r="C20" s="50">
        <v>800</v>
      </c>
      <c r="D20" s="25">
        <v>2.0049600000000001E-4</v>
      </c>
      <c r="E20" s="34">
        <v>2.1192500000000001E-6</v>
      </c>
      <c r="F20" s="95">
        <v>101</v>
      </c>
      <c r="G20" s="93">
        <f>E20/D20</f>
        <v>1.0570036309951321E-2</v>
      </c>
      <c r="H20" s="53">
        <f t="shared" si="1"/>
        <v>0.13404598586365285</v>
      </c>
      <c r="I20" s="54">
        <f t="shared" si="2"/>
        <v>7.0007000700070005E-4</v>
      </c>
      <c r="J20" s="54">
        <f t="shared" si="3"/>
        <v>1.3071024093419921E-4</v>
      </c>
      <c r="K20" s="54">
        <f t="shared" si="4"/>
        <v>9.7247528439389358E-2</v>
      </c>
      <c r="L20" s="54">
        <f t="shared" si="5"/>
        <v>0.66206896551724137</v>
      </c>
      <c r="M20" s="35">
        <f t="shared" si="6"/>
        <v>0.24633598050546754</v>
      </c>
      <c r="N20" s="36">
        <f t="shared" si="7"/>
        <v>-0.56789820243977718</v>
      </c>
      <c r="O20" s="36">
        <f t="shared" si="8"/>
        <v>-0.50403311972514242</v>
      </c>
      <c r="P20" s="36">
        <f t="shared" si="9"/>
        <v>-0.34781731348542794</v>
      </c>
      <c r="Q20" s="45">
        <f t="shared" si="10"/>
        <v>1.0757778977281898</v>
      </c>
    </row>
    <row r="21" spans="1:17">
      <c r="A21" s="24">
        <v>9</v>
      </c>
      <c r="B21" s="97">
        <f t="shared" si="11"/>
        <v>6.4333055537072563E-5</v>
      </c>
      <c r="C21" s="50">
        <v>900</v>
      </c>
      <c r="D21" s="25">
        <v>2.3150800000000001E-4</v>
      </c>
      <c r="E21" s="34">
        <v>1.55619E-6</v>
      </c>
      <c r="F21" s="95">
        <v>94</v>
      </c>
      <c r="G21" s="93">
        <f t="shared" si="0"/>
        <v>6.7219707310330525E-3</v>
      </c>
      <c r="H21" s="53">
        <f t="shared" si="1"/>
        <v>0.12470752045073601</v>
      </c>
      <c r="I21" s="54">
        <f t="shared" si="2"/>
        <v>8.0008000800080011E-4</v>
      </c>
      <c r="J21" s="54">
        <f t="shared" si="3"/>
        <v>1.5293944220716969E-4</v>
      </c>
      <c r="K21" s="54">
        <f t="shared" si="4"/>
        <v>3.9825835746515922E-2</v>
      </c>
      <c r="L21" s="54">
        <f t="shared" si="5"/>
        <v>0.61379310344827587</v>
      </c>
      <c r="M21" s="35">
        <f t="shared" si="6"/>
        <v>0.19512461031089171</v>
      </c>
      <c r="N21" s="36">
        <f t="shared" si="7"/>
        <v>-0.56754623283408401</v>
      </c>
      <c r="O21" s="36">
        <f t="shared" si="8"/>
        <v>-0.50395133385030577</v>
      </c>
      <c r="P21" s="36">
        <f t="shared" si="9"/>
        <v>-0.60535124091179193</v>
      </c>
      <c r="Q21" s="45">
        <f t="shared" si="10"/>
        <v>0.9348439192195398</v>
      </c>
    </row>
    <row r="22" spans="1:17">
      <c r="A22" s="24">
        <v>10</v>
      </c>
      <c r="B22" s="97">
        <f t="shared" si="11"/>
        <v>6.2241882358129747E-5</v>
      </c>
      <c r="C22" s="50">
        <v>1000</v>
      </c>
      <c r="D22" s="25">
        <v>2.5853900000000001E-4</v>
      </c>
      <c r="E22" s="34">
        <v>2.6607000000000002E-6</v>
      </c>
      <c r="F22" s="95">
        <v>87</v>
      </c>
      <c r="G22" s="93">
        <f t="shared" si="0"/>
        <v>1.0291290675681426E-2</v>
      </c>
      <c r="H22" s="53">
        <f t="shared" si="1"/>
        <v>0.12064116395886965</v>
      </c>
      <c r="I22" s="54">
        <f t="shared" si="2"/>
        <v>9.0009000900090005E-4</v>
      </c>
      <c r="J22" s="54">
        <f t="shared" si="3"/>
        <v>1.7231508839605353E-4</v>
      </c>
      <c r="K22" s="54">
        <f t="shared" si="4"/>
        <v>9.308802392412964E-2</v>
      </c>
      <c r="L22" s="54">
        <f t="shared" si="5"/>
        <v>0.56551724137931036</v>
      </c>
      <c r="M22" s="35">
        <f t="shared" si="6"/>
        <v>0.17282504839785562</v>
      </c>
      <c r="N22" s="36">
        <f t="shared" si="7"/>
        <v>-0.56719426322839095</v>
      </c>
      <c r="O22" s="36">
        <f t="shared" si="8"/>
        <v>-0.5038800468006891</v>
      </c>
      <c r="P22" s="36">
        <f t="shared" si="9"/>
        <v>-0.36647251997145125</v>
      </c>
      <c r="Q22" s="45">
        <f t="shared" si="10"/>
        <v>0.79390994071088972</v>
      </c>
    </row>
    <row r="23" spans="1:17">
      <c r="A23" s="24">
        <v>11</v>
      </c>
      <c r="B23" s="97">
        <f t="shared" si="11"/>
        <v>3.0681407768181803E-5</v>
      </c>
      <c r="C23" s="50">
        <v>2000</v>
      </c>
      <c r="D23" s="25">
        <v>5.7037799999999997E-4</v>
      </c>
      <c r="E23" s="34">
        <v>3.9099800000000001E-6</v>
      </c>
      <c r="F23" s="95">
        <v>80</v>
      </c>
      <c r="G23" s="93">
        <f t="shared" si="0"/>
        <v>6.8550680425963142E-3</v>
      </c>
      <c r="H23" s="53">
        <f t="shared" si="1"/>
        <v>5.9270760958531739E-2</v>
      </c>
      <c r="I23" s="54">
        <f t="shared" si="2"/>
        <v>1.9001900190019003E-3</v>
      </c>
      <c r="J23" s="54">
        <f t="shared" si="3"/>
        <v>3.9583926922159976E-4</v>
      </c>
      <c r="K23" s="54">
        <f t="shared" si="4"/>
        <v>4.1811943510558156E-2</v>
      </c>
      <c r="L23" s="54">
        <f t="shared" si="5"/>
        <v>0.51724137931034486</v>
      </c>
      <c r="M23" s="35">
        <f t="shared" si="6"/>
        <v>-0.16372515423966208</v>
      </c>
      <c r="N23" s="36">
        <f t="shared" si="7"/>
        <v>-0.56367456717146003</v>
      </c>
      <c r="O23" s="36">
        <f t="shared" si="8"/>
        <v>-0.50305765464851604</v>
      </c>
      <c r="P23" s="36">
        <f t="shared" si="9"/>
        <v>-0.5964436293667692</v>
      </c>
      <c r="Q23" s="45">
        <f t="shared" si="10"/>
        <v>0.65297596220223975</v>
      </c>
    </row>
    <row r="24" spans="1:17">
      <c r="A24" s="24">
        <v>12</v>
      </c>
      <c r="B24" s="97">
        <f t="shared" si="11"/>
        <v>2.1203082595018017E-5</v>
      </c>
      <c r="C24" s="50">
        <v>3000</v>
      </c>
      <c r="D24" s="25">
        <v>9.0449499999999995E-4</v>
      </c>
      <c r="E24" s="34">
        <v>1.5470900000000001E-5</v>
      </c>
      <c r="F24" s="95">
        <v>73</v>
      </c>
      <c r="G24" s="93">
        <f t="shared" si="0"/>
        <v>1.7104461605647353E-2</v>
      </c>
      <c r="H24" s="53">
        <f t="shared" si="1"/>
        <v>4.0839839269205251E-2</v>
      </c>
      <c r="I24" s="54">
        <f t="shared" si="2"/>
        <v>2.9002900290029002E-3</v>
      </c>
      <c r="J24" s="54">
        <f t="shared" si="3"/>
        <v>6.3533217653880209E-4</v>
      </c>
      <c r="K24" s="54">
        <f t="shared" si="4"/>
        <v>0.19475567988816841</v>
      </c>
      <c r="L24" s="54">
        <f t="shared" si="5"/>
        <v>0.4689655172413793</v>
      </c>
      <c r="M24" s="35">
        <f t="shared" si="6"/>
        <v>-0.26479880091760383</v>
      </c>
      <c r="N24" s="36">
        <f t="shared" si="7"/>
        <v>-0.56015487111452922</v>
      </c>
      <c r="O24" s="36">
        <f t="shared" si="8"/>
        <v>-0.50217651021594789</v>
      </c>
      <c r="P24" s="36">
        <f t="shared" si="9"/>
        <v>8.9502730927079707E-2</v>
      </c>
      <c r="Q24" s="45">
        <f t="shared" si="10"/>
        <v>0.51204198369358966</v>
      </c>
    </row>
    <row r="25" spans="1:17">
      <c r="A25" s="24">
        <v>13</v>
      </c>
      <c r="B25" s="97">
        <f t="shared" si="11"/>
        <v>1.7027317411818564E-5</v>
      </c>
      <c r="C25" s="50">
        <v>4000</v>
      </c>
      <c r="D25" s="25">
        <v>1.24577E-3</v>
      </c>
      <c r="E25" s="34">
        <v>1.9117300000000001E-5</v>
      </c>
      <c r="F25" s="95">
        <v>66</v>
      </c>
      <c r="G25" s="93">
        <f t="shared" si="0"/>
        <v>1.5345770085970926E-2</v>
      </c>
      <c r="H25" s="53">
        <f t="shared" si="1"/>
        <v>3.2719923600720596E-2</v>
      </c>
      <c r="I25" s="54">
        <f t="shared" si="2"/>
        <v>3.9003900390039005E-3</v>
      </c>
      <c r="J25" s="54">
        <f t="shared" si="3"/>
        <v>8.7995589201774577E-4</v>
      </c>
      <c r="K25" s="54">
        <f t="shared" si="4"/>
        <v>0.16851209284077437</v>
      </c>
      <c r="L25" s="54">
        <f t="shared" si="5"/>
        <v>0.4206896551724138</v>
      </c>
      <c r="M25" s="35">
        <f t="shared" si="6"/>
        <v>-0.3093277453277134</v>
      </c>
      <c r="N25" s="36">
        <f t="shared" si="7"/>
        <v>-0.5566351750575983</v>
      </c>
      <c r="O25" s="36">
        <f t="shared" si="8"/>
        <v>-0.50127648846840234</v>
      </c>
      <c r="P25" s="36">
        <f t="shared" si="9"/>
        <v>-2.8198676417706764E-2</v>
      </c>
      <c r="Q25" s="45">
        <f t="shared" si="10"/>
        <v>0.37110800518493958</v>
      </c>
    </row>
    <row r="26" spans="1:17">
      <c r="A26" s="24">
        <v>14</v>
      </c>
      <c r="B26" s="97">
        <f t="shared" si="11"/>
        <v>1.4631068719099053E-5</v>
      </c>
      <c r="C26" s="50">
        <v>5000</v>
      </c>
      <c r="D26" s="25">
        <v>1.62181E-3</v>
      </c>
      <c r="E26" s="34">
        <v>7.6964400000000008E-6</v>
      </c>
      <c r="F26" s="95">
        <v>59</v>
      </c>
      <c r="G26" s="93">
        <f t="shared" si="0"/>
        <v>4.7455867210092432E-3</v>
      </c>
      <c r="H26" s="53">
        <f t="shared" si="1"/>
        <v>2.8060337524405135E-2</v>
      </c>
      <c r="I26" s="54">
        <f t="shared" si="2"/>
        <v>4.9004900490049004E-3</v>
      </c>
      <c r="J26" s="54">
        <f t="shared" si="3"/>
        <v>1.1494989349265495E-3</v>
      </c>
      <c r="K26" s="54">
        <f t="shared" si="4"/>
        <v>1.0333792812414326E-2</v>
      </c>
      <c r="L26" s="54">
        <f t="shared" si="5"/>
        <v>0.3724137931034483</v>
      </c>
      <c r="M26" s="35">
        <f t="shared" si="6"/>
        <v>-0.33488052910497312</v>
      </c>
      <c r="N26" s="36">
        <f t="shared" si="7"/>
        <v>-0.55311547900066738</v>
      </c>
      <c r="O26" s="36">
        <f t="shared" si="8"/>
        <v>-0.50028478330996107</v>
      </c>
      <c r="P26" s="36">
        <f t="shared" si="9"/>
        <v>-0.73762183915538515</v>
      </c>
      <c r="Q26" s="45">
        <f t="shared" si="10"/>
        <v>0.23017402667628953</v>
      </c>
    </row>
    <row r="27" spans="1:17">
      <c r="A27" s="24">
        <v>15</v>
      </c>
      <c r="B27" s="97">
        <f t="shared" si="11"/>
        <v>1.3260705083055584E-5</v>
      </c>
      <c r="C27" s="50">
        <v>6000</v>
      </c>
      <c r="D27" s="25">
        <v>2.0302900000000001E-3</v>
      </c>
      <c r="E27" s="34">
        <v>1.28149E-5</v>
      </c>
      <c r="F27" s="95">
        <v>52</v>
      </c>
      <c r="G27" s="93">
        <f t="shared" si="0"/>
        <v>6.3118569268429629E-3</v>
      </c>
      <c r="H27" s="53">
        <f t="shared" si="1"/>
        <v>2.5395619401700417E-2</v>
      </c>
      <c r="I27" s="54">
        <f t="shared" si="2"/>
        <v>5.9005900590059007E-3</v>
      </c>
      <c r="J27" s="54">
        <f t="shared" si="3"/>
        <v>1.4422947602839267E-3</v>
      </c>
      <c r="K27" s="54">
        <f t="shared" si="4"/>
        <v>3.3706026104412944E-2</v>
      </c>
      <c r="L27" s="54">
        <f t="shared" si="5"/>
        <v>0.32413793103448274</v>
      </c>
      <c r="M27" s="35">
        <f t="shared" si="6"/>
        <v>-0.34949362239300641</v>
      </c>
      <c r="N27" s="36">
        <f t="shared" si="7"/>
        <v>-0.54959578294373646</v>
      </c>
      <c r="O27" s="36">
        <f t="shared" si="8"/>
        <v>-0.49920752630772702</v>
      </c>
      <c r="P27" s="36">
        <f t="shared" si="9"/>
        <v>-0.63279833517740769</v>
      </c>
      <c r="Q27" s="45">
        <f t="shared" si="10"/>
        <v>8.9240048167639474E-2</v>
      </c>
    </row>
    <row r="28" spans="1:17">
      <c r="A28" s="24">
        <v>16</v>
      </c>
      <c r="B28" s="97">
        <f t="shared" si="11"/>
        <v>1.267776605084418E-5</v>
      </c>
      <c r="C28" s="50">
        <v>7000</v>
      </c>
      <c r="D28" s="25">
        <v>2.4539900000000001E-3</v>
      </c>
      <c r="E28" s="34">
        <v>1.48617E-5</v>
      </c>
      <c r="F28" s="95">
        <v>45</v>
      </c>
      <c r="G28" s="93">
        <f t="shared" si="0"/>
        <v>6.0561371480731376E-3</v>
      </c>
      <c r="H28" s="53">
        <f t="shared" si="1"/>
        <v>2.4262074871833454E-2</v>
      </c>
      <c r="I28" s="54">
        <f t="shared" si="2"/>
        <v>6.900690069006901E-3</v>
      </c>
      <c r="J28" s="54">
        <f t="shared" si="3"/>
        <v>1.7460001833252525E-3</v>
      </c>
      <c r="K28" s="54">
        <f t="shared" si="4"/>
        <v>2.9890118539724744E-2</v>
      </c>
      <c r="L28" s="54">
        <f t="shared" si="5"/>
        <v>0.27586206896551724</v>
      </c>
      <c r="M28" s="35">
        <f t="shared" si="6"/>
        <v>-0.35570988662746611</v>
      </c>
      <c r="N28" s="36">
        <f t="shared" si="7"/>
        <v>-0.54607608688680565</v>
      </c>
      <c r="O28" s="36">
        <f t="shared" si="8"/>
        <v>-0.49809013061675911</v>
      </c>
      <c r="P28" s="36">
        <f t="shared" si="9"/>
        <v>-0.64991252348750062</v>
      </c>
      <c r="Q28" s="45">
        <f t="shared" si="10"/>
        <v>-5.1693930341010587E-2</v>
      </c>
    </row>
    <row r="29" spans="1:17">
      <c r="A29" s="24">
        <v>17</v>
      </c>
      <c r="B29" s="97">
        <f t="shared" si="11"/>
        <v>1.2642617758760069E-5</v>
      </c>
      <c r="C29" s="50">
        <v>8000</v>
      </c>
      <c r="D29" s="25">
        <v>2.9141200000000001E-3</v>
      </c>
      <c r="E29" s="34">
        <v>1.48547E-5</v>
      </c>
      <c r="F29" s="95">
        <v>38</v>
      </c>
      <c r="G29" s="93">
        <f t="shared" si="0"/>
        <v>5.0974908377143012E-3</v>
      </c>
      <c r="H29" s="53">
        <f t="shared" si="1"/>
        <v>2.4193727837195939E-2</v>
      </c>
      <c r="I29" s="54">
        <f t="shared" si="2"/>
        <v>7.9007900790079005E-3</v>
      </c>
      <c r="J29" s="54">
        <f t="shared" si="3"/>
        <v>2.0758183950411015E-3</v>
      </c>
      <c r="K29" s="54">
        <f t="shared" si="4"/>
        <v>1.5584984517020175E-2</v>
      </c>
      <c r="L29" s="54">
        <f t="shared" si="5"/>
        <v>0.22758620689655173</v>
      </c>
      <c r="M29" s="35">
        <f t="shared" si="6"/>
        <v>-0.35608469609966076</v>
      </c>
      <c r="N29" s="36">
        <f t="shared" si="7"/>
        <v>-0.54255639082987472</v>
      </c>
      <c r="O29" s="36">
        <f t="shared" si="8"/>
        <v>-0.49687666052167989</v>
      </c>
      <c r="P29" s="36">
        <f t="shared" si="9"/>
        <v>-0.71407046057466061</v>
      </c>
      <c r="Q29" s="45">
        <f t="shared" si="10"/>
        <v>-0.19262790884966063</v>
      </c>
    </row>
    <row r="30" spans="1:17">
      <c r="A30" s="24">
        <v>18</v>
      </c>
      <c r="B30" s="97">
        <f t="shared" si="11"/>
        <v>1.3478004954899708E-5</v>
      </c>
      <c r="C30" s="50">
        <v>9000</v>
      </c>
      <c r="D30" s="25">
        <v>3.3507400000000001E-3</v>
      </c>
      <c r="E30" s="34">
        <v>2.3972899999999999E-5</v>
      </c>
      <c r="F30" s="95">
        <v>31</v>
      </c>
      <c r="G30" s="93">
        <f t="shared" si="0"/>
        <v>7.1545091532019787E-3</v>
      </c>
      <c r="H30" s="53">
        <f t="shared" si="1"/>
        <v>2.5818166301905875E-2</v>
      </c>
      <c r="I30" s="54">
        <f t="shared" si="2"/>
        <v>8.9008900890089008E-3</v>
      </c>
      <c r="J30" s="54">
        <f t="shared" si="3"/>
        <v>2.3887847906235975E-3</v>
      </c>
      <c r="K30" s="54">
        <f t="shared" si="4"/>
        <v>4.6280270538821722E-2</v>
      </c>
      <c r="L30" s="54">
        <f t="shared" si="5"/>
        <v>0.1793103448275862</v>
      </c>
      <c r="M30" s="35">
        <f t="shared" si="6"/>
        <v>-0.34717641022010903</v>
      </c>
      <c r="N30" s="36">
        <f t="shared" si="7"/>
        <v>-0.5390366947729438</v>
      </c>
      <c r="O30" s="36">
        <f t="shared" si="8"/>
        <v>-0.49572519177825203</v>
      </c>
      <c r="P30" s="36">
        <f t="shared" si="9"/>
        <v>-0.57640336662549152</v>
      </c>
      <c r="Q30" s="45">
        <f t="shared" si="10"/>
        <v>-0.33356188735831072</v>
      </c>
    </row>
    <row r="31" spans="1:17">
      <c r="A31" s="24">
        <v>19</v>
      </c>
      <c r="B31" s="97">
        <f t="shared" si="11"/>
        <v>1.4593183732352672E-5</v>
      </c>
      <c r="C31" s="50">
        <v>10000</v>
      </c>
      <c r="D31" s="25">
        <v>3.9972999999999996E-3</v>
      </c>
      <c r="E31" s="34">
        <v>2.8407699999999998E-4</v>
      </c>
      <c r="F31" s="95">
        <v>24</v>
      </c>
      <c r="G31" s="93">
        <f t="shared" si="0"/>
        <v>7.106722037375228E-2</v>
      </c>
      <c r="H31" s="53">
        <f t="shared" si="1"/>
        <v>2.7986668895067464E-2</v>
      </c>
      <c r="I31" s="54">
        <f t="shared" si="2"/>
        <v>9.9009900990099011E-3</v>
      </c>
      <c r="J31" s="54">
        <f t="shared" si="3"/>
        <v>2.8522348220647101E-3</v>
      </c>
      <c r="K31" s="54">
        <f t="shared" si="4"/>
        <v>1</v>
      </c>
      <c r="L31" s="54">
        <f t="shared" si="5"/>
        <v>0.1310344827586207</v>
      </c>
      <c r="M31" s="35">
        <f t="shared" si="6"/>
        <v>-0.3352845217613597</v>
      </c>
      <c r="N31" s="36">
        <f t="shared" si="7"/>
        <v>-0.53551699871601288</v>
      </c>
      <c r="O31" s="36">
        <f t="shared" si="8"/>
        <v>-0.49402006230468054</v>
      </c>
      <c r="P31" s="36">
        <f t="shared" si="9"/>
        <v>3.7009903512129538</v>
      </c>
      <c r="Q31" s="45">
        <f t="shared" si="10"/>
        <v>-0.47449586586696074</v>
      </c>
    </row>
    <row r="32" spans="1:17">
      <c r="A32" s="24">
        <v>20</v>
      </c>
      <c r="B32" s="97">
        <f t="shared" si="11"/>
        <v>8.7988611759677962E-6</v>
      </c>
      <c r="C32" s="50">
        <v>20000</v>
      </c>
      <c r="D32" s="25">
        <v>9.3594999999999998E-3</v>
      </c>
      <c r="E32" s="34">
        <v>4.9472100000000005E-4</v>
      </c>
      <c r="F32" s="95">
        <v>17</v>
      </c>
      <c r="G32" s="93">
        <f t="shared" si="0"/>
        <v>5.285763128372243E-2</v>
      </c>
      <c r="H32" s="53">
        <f t="shared" si="1"/>
        <v>1.6719414044833146E-2</v>
      </c>
      <c r="I32" s="54">
        <f t="shared" si="2"/>
        <v>1.9901990199019903E-2</v>
      </c>
      <c r="J32" s="54">
        <f t="shared" si="3"/>
        <v>6.695825144066591E-3</v>
      </c>
      <c r="K32" s="54">
        <f t="shared" si="4"/>
        <v>0.72827245083356107</v>
      </c>
      <c r="L32" s="54">
        <f t="shared" si="5"/>
        <v>8.2758620689655171E-2</v>
      </c>
      <c r="M32" s="35">
        <f t="shared" si="6"/>
        <v>-0.39707321333951395</v>
      </c>
      <c r="N32" s="36">
        <f t="shared" si="7"/>
        <v>-0.50032003814670389</v>
      </c>
      <c r="O32" s="36">
        <f t="shared" si="8"/>
        <v>-0.47987869064051242</v>
      </c>
      <c r="P32" s="36">
        <f t="shared" si="9"/>
        <v>2.4823034814081133</v>
      </c>
      <c r="Q32" s="45">
        <f t="shared" si="10"/>
        <v>-0.61542984437561077</v>
      </c>
    </row>
    <row r="33" spans="1:17">
      <c r="A33" s="24">
        <v>21</v>
      </c>
      <c r="B33" s="97">
        <f t="shared" si="11"/>
        <v>9.7212095962226145E-6</v>
      </c>
      <c r="C33" s="50">
        <v>30000</v>
      </c>
      <c r="D33" s="25">
        <v>1.4401499999999999E-2</v>
      </c>
      <c r="E33" s="34">
        <v>6.91503E-4</v>
      </c>
      <c r="F33" s="95">
        <v>10</v>
      </c>
      <c r="G33" s="93">
        <f t="shared" si="0"/>
        <v>4.8016039995833766E-2</v>
      </c>
      <c r="H33" s="53">
        <f t="shared" si="1"/>
        <v>1.8512951530983368E-2</v>
      </c>
      <c r="I33" s="54">
        <f t="shared" si="2"/>
        <v>2.9902990299029902E-2</v>
      </c>
      <c r="J33" s="54">
        <f t="shared" si="3"/>
        <v>1.0309898174452157E-2</v>
      </c>
      <c r="K33" s="54">
        <f t="shared" si="4"/>
        <v>0.6560251459537445</v>
      </c>
      <c r="L33" s="54">
        <f t="shared" si="5"/>
        <v>3.4482758620689655E-2</v>
      </c>
      <c r="M33" s="35">
        <f t="shared" si="6"/>
        <v>-0.38723760244416894</v>
      </c>
      <c r="N33" s="36">
        <f t="shared" si="7"/>
        <v>-0.46512307757739496</v>
      </c>
      <c r="O33" s="36">
        <f t="shared" si="8"/>
        <v>-0.46658176103498922</v>
      </c>
      <c r="P33" s="36">
        <f t="shared" si="9"/>
        <v>2.1582772937583323</v>
      </c>
      <c r="Q33" s="45">
        <f t="shared" si="10"/>
        <v>-0.75636382288426085</v>
      </c>
    </row>
    <row r="34" spans="1:17">
      <c r="A34" s="24">
        <v>22</v>
      </c>
      <c r="B34" s="97">
        <f t="shared" si="11"/>
        <v>1.4270497275864001E-5</v>
      </c>
      <c r="C34" s="50">
        <v>40000</v>
      </c>
      <c r="D34" s="25">
        <v>1.96209E-2</v>
      </c>
      <c r="E34" s="34">
        <v>1.83461E-4</v>
      </c>
      <c r="F34" s="95">
        <v>5</v>
      </c>
      <c r="G34" s="93">
        <f t="shared" si="0"/>
        <v>9.3502846454545912E-3</v>
      </c>
      <c r="H34" s="53">
        <f t="shared" si="1"/>
        <v>2.7359194240938904E-2</v>
      </c>
      <c r="I34" s="54">
        <f t="shared" si="2"/>
        <v>3.9903990399039906E-2</v>
      </c>
      <c r="J34" s="54">
        <f t="shared" si="3"/>
        <v>1.4051130378893731E-2</v>
      </c>
      <c r="K34" s="54">
        <f t="shared" si="4"/>
        <v>7.9046122095363089E-2</v>
      </c>
      <c r="L34" s="54">
        <f t="shared" si="5"/>
        <v>0</v>
      </c>
      <c r="M34" s="35">
        <f t="shared" si="6"/>
        <v>-0.33872554074889522</v>
      </c>
      <c r="N34" s="36">
        <f t="shared" si="7"/>
        <v>-0.42992611700808603</v>
      </c>
      <c r="O34" s="36">
        <f t="shared" si="8"/>
        <v>-0.45281698626643169</v>
      </c>
      <c r="P34" s="36">
        <f t="shared" si="9"/>
        <v>-0.42944987150721509</v>
      </c>
      <c r="Q34" s="45">
        <f t="shared" si="10"/>
        <v>-0.85703095039043953</v>
      </c>
    </row>
    <row r="35" spans="1:17">
      <c r="A35" s="24">
        <v>23</v>
      </c>
      <c r="B35" s="97">
        <f t="shared" si="11"/>
        <v>1.1008279799020262E-5</v>
      </c>
      <c r="C35" s="50">
        <v>50000</v>
      </c>
      <c r="D35" s="25">
        <v>2.54354E-2</v>
      </c>
      <c r="E35" s="34">
        <v>2.0949E-4</v>
      </c>
      <c r="F35" s="95">
        <v>5</v>
      </c>
      <c r="G35" s="93">
        <f t="shared" si="0"/>
        <v>8.2361590539169818E-3</v>
      </c>
      <c r="H35" s="53">
        <f t="shared" si="1"/>
        <v>2.1015702774799458E-2</v>
      </c>
      <c r="I35" s="54">
        <f t="shared" si="2"/>
        <v>4.9904990499049902E-2</v>
      </c>
      <c r="J35" s="54">
        <f t="shared" si="3"/>
        <v>1.8218926419190613E-2</v>
      </c>
      <c r="K35" s="54">
        <f t="shared" si="4"/>
        <v>6.2420891566801653E-2</v>
      </c>
      <c r="L35" s="54">
        <f t="shared" si="5"/>
        <v>0</v>
      </c>
      <c r="M35" s="35">
        <f t="shared" si="6"/>
        <v>-0.37351272209340819</v>
      </c>
      <c r="N35" s="36">
        <f t="shared" si="7"/>
        <v>-0.39472915643877704</v>
      </c>
      <c r="O35" s="36">
        <f t="shared" si="8"/>
        <v>-0.43748279404284696</v>
      </c>
      <c r="P35" s="36">
        <f t="shared" si="9"/>
        <v>-0.5040133458946654</v>
      </c>
      <c r="Q35" s="45">
        <f t="shared" si="10"/>
        <v>-0.85703095039043953</v>
      </c>
    </row>
    <row r="36" spans="1:17">
      <c r="A36" s="24">
        <v>24</v>
      </c>
      <c r="B36" s="97">
        <f t="shared" si="11"/>
        <v>8.9641019730628733E-6</v>
      </c>
      <c r="C36" s="50">
        <v>60000</v>
      </c>
      <c r="D36" s="25">
        <v>3.1235700000000002E-2</v>
      </c>
      <c r="E36" s="34">
        <v>1.2949000000000001E-4</v>
      </c>
      <c r="F36" s="95">
        <v>5</v>
      </c>
      <c r="G36" s="93">
        <f t="shared" si="0"/>
        <v>4.1455770160425415E-3</v>
      </c>
      <c r="H36" s="53">
        <f t="shared" si="1"/>
        <v>1.7040730325452443E-2</v>
      </c>
      <c r="I36" s="54">
        <f t="shared" si="2"/>
        <v>5.9905990599059905E-2</v>
      </c>
      <c r="J36" s="54">
        <f t="shared" si="3"/>
        <v>2.2376543991214689E-2</v>
      </c>
      <c r="K36" s="54">
        <f t="shared" si="4"/>
        <v>1.3803141918589928E-3</v>
      </c>
      <c r="L36" s="54">
        <f t="shared" si="5"/>
        <v>0</v>
      </c>
      <c r="M36" s="35">
        <f t="shared" si="6"/>
        <v>-0.39531114149272228</v>
      </c>
      <c r="N36" s="36">
        <f t="shared" si="7"/>
        <v>-0.35953219586946811</v>
      </c>
      <c r="O36" s="36">
        <f t="shared" si="8"/>
        <v>-0.42218605053017028</v>
      </c>
      <c r="P36" s="36">
        <f t="shared" si="9"/>
        <v>-0.77777782211486646</v>
      </c>
      <c r="Q36" s="45">
        <f t="shared" si="10"/>
        <v>-0.85703095039043953</v>
      </c>
    </row>
    <row r="37" spans="1:17">
      <c r="A37" s="24">
        <v>25</v>
      </c>
      <c r="B37" s="97">
        <f t="shared" si="11"/>
        <v>7.4636811941889912E-6</v>
      </c>
      <c r="C37" s="50">
        <v>70000</v>
      </c>
      <c r="D37" s="25">
        <v>3.7515E-2</v>
      </c>
      <c r="E37" s="34">
        <v>2.9506299999999998E-4</v>
      </c>
      <c r="F37" s="95">
        <v>5</v>
      </c>
      <c r="G37" s="93">
        <f t="shared" si="0"/>
        <v>7.8652005864320931E-3</v>
      </c>
      <c r="H37" s="53">
        <f t="shared" si="1"/>
        <v>1.412311171971389E-2</v>
      </c>
      <c r="I37" s="54">
        <f t="shared" si="2"/>
        <v>6.9906990699069901E-2</v>
      </c>
      <c r="J37" s="54">
        <f t="shared" si="3"/>
        <v>2.6877505669060799E-2</v>
      </c>
      <c r="K37" s="54">
        <f t="shared" si="4"/>
        <v>5.6885366590711063E-2</v>
      </c>
      <c r="L37" s="54">
        <f t="shared" si="5"/>
        <v>0</v>
      </c>
      <c r="M37" s="35">
        <f t="shared" si="6"/>
        <v>-0.41131112006504633</v>
      </c>
      <c r="N37" s="36">
        <f t="shared" si="7"/>
        <v>-0.32433523530015917</v>
      </c>
      <c r="O37" s="36">
        <f t="shared" si="8"/>
        <v>-0.40562607233263731</v>
      </c>
      <c r="P37" s="36">
        <f t="shared" si="9"/>
        <v>-0.52883994749075991</v>
      </c>
      <c r="Q37" s="45">
        <f t="shared" si="10"/>
        <v>-0.85703095039043953</v>
      </c>
    </row>
    <row r="38" spans="1:17">
      <c r="A38" s="24">
        <v>26</v>
      </c>
      <c r="B38" s="97">
        <f t="shared" si="11"/>
        <v>6.3027574563871693E-6</v>
      </c>
      <c r="C38" s="50">
        <v>80000</v>
      </c>
      <c r="D38" s="25">
        <v>4.4424999999999999E-2</v>
      </c>
      <c r="E38" s="34">
        <v>9.8601500000000003E-4</v>
      </c>
      <c r="F38" s="95">
        <v>5</v>
      </c>
      <c r="G38" s="93">
        <f t="shared" si="0"/>
        <v>2.2195047833427125E-2</v>
      </c>
      <c r="H38" s="53">
        <f t="shared" si="1"/>
        <v>1.1865656514517181E-2</v>
      </c>
      <c r="I38" s="54">
        <f t="shared" si="2"/>
        <v>7.9907990799079912E-2</v>
      </c>
      <c r="J38" s="54">
        <f t="shared" si="3"/>
        <v>3.1830549032798257E-2</v>
      </c>
      <c r="K38" s="54">
        <f t="shared" si="4"/>
        <v>0.27071854278727614</v>
      </c>
      <c r="L38" s="54">
        <f t="shared" si="5"/>
        <v>0</v>
      </c>
      <c r="M38" s="35">
        <f t="shared" si="6"/>
        <v>-0.42369081727430025</v>
      </c>
      <c r="N38" s="36">
        <f t="shared" si="7"/>
        <v>-0.28913827473085019</v>
      </c>
      <c r="O38" s="36">
        <f t="shared" si="8"/>
        <v>-0.38740279117949084</v>
      </c>
      <c r="P38" s="36">
        <f t="shared" si="9"/>
        <v>0.43019304330767572</v>
      </c>
      <c r="Q38" s="45">
        <f t="shared" si="10"/>
        <v>-0.85703095039043953</v>
      </c>
    </row>
    <row r="39" spans="1:17">
      <c r="A39" s="24">
        <v>27</v>
      </c>
      <c r="B39" s="97">
        <f t="shared" si="11"/>
        <v>5.4842494314987857E-6</v>
      </c>
      <c r="C39" s="50">
        <v>90000</v>
      </c>
      <c r="D39" s="25">
        <v>5.1055299999999998E-2</v>
      </c>
      <c r="E39" s="34">
        <v>3.2378399999999998E-4</v>
      </c>
      <c r="F39" s="95">
        <v>5</v>
      </c>
      <c r="G39" s="93">
        <f t="shared" si="0"/>
        <v>6.3418293497442962E-3</v>
      </c>
      <c r="H39" s="53">
        <f t="shared" si="1"/>
        <v>1.0274040165300122E-2</v>
      </c>
      <c r="I39" s="54">
        <f t="shared" si="2"/>
        <v>8.9908990899089908E-2</v>
      </c>
      <c r="J39" s="54">
        <f t="shared" si="3"/>
        <v>3.6583105243303098E-2</v>
      </c>
      <c r="K39" s="54">
        <f t="shared" si="4"/>
        <v>3.4153281282840807E-2</v>
      </c>
      <c r="L39" s="54">
        <f t="shared" si="5"/>
        <v>0</v>
      </c>
      <c r="M39" s="35">
        <f t="shared" si="6"/>
        <v>-0.43241910939334072</v>
      </c>
      <c r="N39" s="36">
        <f t="shared" si="7"/>
        <v>-0.25394131416154125</v>
      </c>
      <c r="O39" s="36">
        <f t="shared" si="8"/>
        <v>-0.36991714414190652</v>
      </c>
      <c r="P39" s="36">
        <f t="shared" si="9"/>
        <v>-0.63079241411760223</v>
      </c>
      <c r="Q39" s="45">
        <f t="shared" si="10"/>
        <v>-0.85703095039043953</v>
      </c>
    </row>
    <row r="40" spans="1:17">
      <c r="A40" s="24">
        <v>28</v>
      </c>
      <c r="B40" s="97">
        <f t="shared" si="11"/>
        <v>4.7967053486690854E-6</v>
      </c>
      <c r="C40" s="50">
        <v>100000</v>
      </c>
      <c r="D40" s="25">
        <v>5.8373399999999999E-2</v>
      </c>
      <c r="E40" s="34">
        <v>5.1947099999999997E-4</v>
      </c>
      <c r="F40" s="95">
        <v>5</v>
      </c>
      <c r="G40" s="93">
        <f t="shared" si="0"/>
        <v>8.899104729208851E-3</v>
      </c>
      <c r="H40" s="53">
        <f t="shared" si="1"/>
        <v>8.9370876006769177E-3</v>
      </c>
      <c r="I40" s="54">
        <f t="shared" si="2"/>
        <v>9.9909990999099904E-2</v>
      </c>
      <c r="J40" s="54">
        <f t="shared" si="3"/>
        <v>4.1828672050852604E-2</v>
      </c>
      <c r="K40" s="54">
        <f t="shared" si="4"/>
        <v>7.2313514771362608E-2</v>
      </c>
      <c r="L40" s="54">
        <f t="shared" si="5"/>
        <v>0</v>
      </c>
      <c r="M40" s="35">
        <f t="shared" si="6"/>
        <v>-0.43975084642850754</v>
      </c>
      <c r="N40" s="36">
        <f t="shared" si="7"/>
        <v>-0.21874435359223227</v>
      </c>
      <c r="O40" s="36">
        <f t="shared" si="8"/>
        <v>-0.35061760813512777</v>
      </c>
      <c r="P40" s="36">
        <f t="shared" si="9"/>
        <v>-0.45964533814459163</v>
      </c>
      <c r="Q40" s="45">
        <f t="shared" si="10"/>
        <v>-0.85703095039043953</v>
      </c>
    </row>
    <row r="41" spans="1:17">
      <c r="A41" s="24">
        <v>29</v>
      </c>
      <c r="B41" s="97">
        <f t="shared" si="11"/>
        <v>1.7148561664390399E-6</v>
      </c>
      <c r="C41" s="50">
        <v>200000</v>
      </c>
      <c r="D41" s="25">
        <v>0.16327900000000001</v>
      </c>
      <c r="E41" s="34">
        <v>1.7196799999999999E-3</v>
      </c>
      <c r="F41" s="95">
        <v>5</v>
      </c>
      <c r="G41" s="93">
        <f t="shared" si="0"/>
        <v>1.0532156615363886E-2</v>
      </c>
      <c r="H41" s="53">
        <f t="shared" si="1"/>
        <v>2.9443283422353728E-3</v>
      </c>
      <c r="I41" s="54">
        <f t="shared" si="2"/>
        <v>0.19991999199919991</v>
      </c>
      <c r="J41" s="54">
        <f t="shared" si="3"/>
        <v>0.1170243284761632</v>
      </c>
      <c r="K41" s="54">
        <f t="shared" si="4"/>
        <v>9.6682279189528333E-2</v>
      </c>
      <c r="L41" s="54">
        <f t="shared" si="5"/>
        <v>0</v>
      </c>
      <c r="M41" s="35">
        <f t="shared" si="6"/>
        <v>-0.47261464142061893</v>
      </c>
      <c r="N41" s="36">
        <f t="shared" si="7"/>
        <v>0.13322525210085731</v>
      </c>
      <c r="O41" s="36">
        <f t="shared" si="8"/>
        <v>-7.395708087904565E-2</v>
      </c>
      <c r="P41" s="36">
        <f t="shared" si="9"/>
        <v>-0.35035243309728126</v>
      </c>
      <c r="Q41" s="45">
        <f t="shared" si="10"/>
        <v>-0.85703095039043953</v>
      </c>
    </row>
    <row r="42" spans="1:17">
      <c r="A42" s="24">
        <v>30</v>
      </c>
      <c r="B42" s="97">
        <f t="shared" si="11"/>
        <v>9.4753370512751097E-7</v>
      </c>
      <c r="C42" s="50">
        <v>300000</v>
      </c>
      <c r="D42" s="25">
        <v>0.29550399999999999</v>
      </c>
      <c r="E42" s="34">
        <v>5.4673899999999999E-3</v>
      </c>
      <c r="F42" s="95">
        <v>5</v>
      </c>
      <c r="G42" s="93">
        <f t="shared" si="0"/>
        <v>1.8501915371703936E-2</v>
      </c>
      <c r="H42" s="53">
        <f t="shared" si="1"/>
        <v>1.4522440407876934E-3</v>
      </c>
      <c r="I42" s="54">
        <f t="shared" si="2"/>
        <v>0.29992999299929995</v>
      </c>
      <c r="J42" s="54">
        <f t="shared" si="3"/>
        <v>0.21180235434739117</v>
      </c>
      <c r="K42" s="54">
        <f t="shared" si="4"/>
        <v>0.2156087966194995</v>
      </c>
      <c r="L42" s="54">
        <f t="shared" si="5"/>
        <v>0</v>
      </c>
      <c r="M42" s="35">
        <f t="shared" si="6"/>
        <v>-0.48079710804059062</v>
      </c>
      <c r="N42" s="36">
        <f t="shared" si="7"/>
        <v>0.48519485779394694</v>
      </c>
      <c r="O42" s="36">
        <f t="shared" si="8"/>
        <v>0.27475107403771232</v>
      </c>
      <c r="P42" s="36">
        <f t="shared" si="9"/>
        <v>0.18302810085346344</v>
      </c>
      <c r="Q42" s="45">
        <f t="shared" si="10"/>
        <v>-0.85703095039043953</v>
      </c>
    </row>
    <row r="43" spans="1:17">
      <c r="A43" s="24">
        <v>31</v>
      </c>
      <c r="B43" s="97">
        <f t="shared" si="11"/>
        <v>6.4840330685686492E-7</v>
      </c>
      <c r="C43" s="50">
        <v>400000</v>
      </c>
      <c r="D43" s="25">
        <v>0.43182999999999999</v>
      </c>
      <c r="E43" s="34">
        <v>1.7502399999999999E-3</v>
      </c>
      <c r="F43" s="95">
        <v>5</v>
      </c>
      <c r="G43" s="93">
        <f t="shared" si="0"/>
        <v>4.0530764421184261E-3</v>
      </c>
      <c r="H43" s="53">
        <f t="shared" si="1"/>
        <v>8.7057493314480344E-4</v>
      </c>
      <c r="I43" s="54">
        <f t="shared" si="2"/>
        <v>0.39993999399939995</v>
      </c>
      <c r="J43" s="54">
        <f t="shared" si="3"/>
        <v>0.30951995052754638</v>
      </c>
      <c r="K43" s="54">
        <f t="shared" si="4"/>
        <v>0</v>
      </c>
      <c r="L43" s="54">
        <f t="shared" si="5"/>
        <v>0</v>
      </c>
      <c r="M43" s="35">
        <f t="shared" si="6"/>
        <v>-0.4839869332083368</v>
      </c>
      <c r="N43" s="36">
        <f t="shared" si="7"/>
        <v>0.83716446348703655</v>
      </c>
      <c r="O43" s="36">
        <f t="shared" si="8"/>
        <v>0.63427452215404401</v>
      </c>
      <c r="P43" s="36">
        <f t="shared" si="9"/>
        <v>-0.78396847443180717</v>
      </c>
      <c r="Q43" s="45">
        <f t="shared" si="10"/>
        <v>-0.85703095039043953</v>
      </c>
    </row>
    <row r="44" spans="1:17">
      <c r="A44" s="24">
        <v>32</v>
      </c>
      <c r="B44" s="97">
        <f t="shared" si="11"/>
        <v>4.8223066125879425E-7</v>
      </c>
      <c r="C44" s="50">
        <v>500000</v>
      </c>
      <c r="D44" s="25">
        <v>0.58063500000000001</v>
      </c>
      <c r="E44" s="34">
        <v>9.2262200000000003E-3</v>
      </c>
      <c r="F44" s="95">
        <v>5</v>
      </c>
      <c r="G44" s="93">
        <f t="shared" si="0"/>
        <v>1.5889879183996831E-2</v>
      </c>
      <c r="H44" s="53">
        <f t="shared" si="1"/>
        <v>5.4744664180934855E-4</v>
      </c>
      <c r="I44" s="54">
        <f t="shared" si="2"/>
        <v>0.49994999499949994</v>
      </c>
      <c r="J44" s="54">
        <f t="shared" si="3"/>
        <v>0.41618241329758288</v>
      </c>
      <c r="K44" s="54">
        <f t="shared" si="4"/>
        <v>0.17663141013864198</v>
      </c>
      <c r="L44" s="54">
        <f t="shared" si="5"/>
        <v>0</v>
      </c>
      <c r="M44" s="35">
        <f t="shared" si="6"/>
        <v>-0.48575894197168579</v>
      </c>
      <c r="N44" s="36">
        <f t="shared" si="7"/>
        <v>1.1891340691801262</v>
      </c>
      <c r="O44" s="36">
        <f t="shared" si="8"/>
        <v>1.0267080029057036</v>
      </c>
      <c r="P44" s="36">
        <f t="shared" si="9"/>
        <v>8.2161273555747382E-3</v>
      </c>
      <c r="Q44" s="45">
        <f t="shared" si="10"/>
        <v>-0.85703095039043953</v>
      </c>
    </row>
    <row r="45" spans="1:17">
      <c r="A45" s="24">
        <v>33</v>
      </c>
      <c r="B45" s="97">
        <f t="shared" si="11"/>
        <v>3.8087413334131352E-7</v>
      </c>
      <c r="C45" s="50">
        <v>600000</v>
      </c>
      <c r="D45" s="25">
        <v>0.735151</v>
      </c>
      <c r="E45" s="34">
        <v>1.29265E-2</v>
      </c>
      <c r="F45" s="95">
        <v>5</v>
      </c>
      <c r="G45" s="93">
        <f t="shared" si="0"/>
        <v>1.7583462445130323E-2</v>
      </c>
      <c r="H45" s="53">
        <f t="shared" si="1"/>
        <v>3.5035546856723374E-4</v>
      </c>
      <c r="I45" s="54">
        <f>(C45-$C$7)/($C$6-$C$7)</f>
        <v>0.59995999599959993</v>
      </c>
      <c r="J45" s="54">
        <f>(D45-$D$7)/($D$6-$D$7)</f>
        <v>0.52693848397649123</v>
      </c>
      <c r="K45" s="54">
        <f t="shared" si="4"/>
        <v>0.20190343723282142</v>
      </c>
      <c r="L45" s="54">
        <f>(F45-$F$7)/($F$6-$F$7)</f>
        <v>0</v>
      </c>
      <c r="M45" s="35">
        <f t="shared" si="6"/>
        <v>-0.48683977362749775</v>
      </c>
      <c r="N45" s="36">
        <f>(C45-$C$8)/$C$9</f>
        <v>1.5411036748732156</v>
      </c>
      <c r="O45" s="36">
        <f>(D45-$D$8)/$D$9</f>
        <v>1.4342027222486249</v>
      </c>
      <c r="P45" s="36">
        <f t="shared" si="9"/>
        <v>0.12156012831354837</v>
      </c>
      <c r="Q45" s="45">
        <f>(F45-$F$8)/$F$9</f>
        <v>-0.85703095039043953</v>
      </c>
    </row>
    <row r="46" spans="1:17">
      <c r="A46" s="24">
        <v>34</v>
      </c>
      <c r="B46" s="97">
        <f t="shared" si="11"/>
        <v>3.1434361124676533E-7</v>
      </c>
      <c r="C46" s="50">
        <v>700000</v>
      </c>
      <c r="D46" s="25">
        <v>0.89074500000000001</v>
      </c>
      <c r="E46" s="34">
        <v>1.3210299999999999E-2</v>
      </c>
      <c r="F46" s="95">
        <v>5</v>
      </c>
      <c r="G46" s="93">
        <f t="shared" si="0"/>
        <v>1.4830619313046942E-2</v>
      </c>
      <c r="H46" s="53">
        <f t="shared" si="1"/>
        <v>2.2098463350172587E-4</v>
      </c>
      <c r="I46" s="54">
        <f>(C46-$C$7)/($C$6-$C$7)</f>
        <v>0.69996999699969997</v>
      </c>
      <c r="J46" s="54">
        <f>(D46-$D$7)/($D$6-$D$7)</f>
        <v>0.63846725809188432</v>
      </c>
      <c r="K46" s="54">
        <f t="shared" si="4"/>
        <v>0.16082489812782649</v>
      </c>
      <c r="L46" s="54">
        <f>(F46-$F$7)/($F$6-$F$7)</f>
        <v>0</v>
      </c>
      <c r="M46" s="35">
        <f t="shared" si="6"/>
        <v>-0.48754923256255539</v>
      </c>
      <c r="N46" s="36">
        <f>(C46-$C$8)/$C$9</f>
        <v>1.8930732805663053</v>
      </c>
      <c r="O46" s="36">
        <f>(D46-$D$8)/$D$9</f>
        <v>1.8445403789407637</v>
      </c>
      <c r="P46" s="36">
        <f t="shared" si="9"/>
        <v>-6.2675428189992111E-2</v>
      </c>
      <c r="Q46" s="45">
        <f>(F46-$F$8)/$F$9</f>
        <v>-0.85703095039043953</v>
      </c>
    </row>
    <row r="47" spans="1:17">
      <c r="A47" s="24">
        <v>35</v>
      </c>
      <c r="B47" s="97">
        <f t="shared" si="11"/>
        <v>2.6536511396483909E-7</v>
      </c>
      <c r="C47" s="50">
        <v>800000</v>
      </c>
      <c r="D47" s="25">
        <v>1.05515</v>
      </c>
      <c r="E47" s="34">
        <v>1.55643E-2</v>
      </c>
      <c r="F47" s="95">
        <v>5</v>
      </c>
      <c r="G47" s="93">
        <f t="shared" si="0"/>
        <v>1.4750793726010519E-2</v>
      </c>
      <c r="H47" s="53">
        <f t="shared" si="1"/>
        <v>1.2574430028125749E-4</v>
      </c>
      <c r="I47" s="54">
        <f>(C47-$C$7)/($C$6-$C$7)</f>
        <v>0.79997999799980002</v>
      </c>
      <c r="J47" s="54">
        <f>(D47-$D$7)/($D$6-$D$7)</f>
        <v>0.75631170009119786</v>
      </c>
      <c r="K47" s="54">
        <f t="shared" si="4"/>
        <v>0.15963372291684627</v>
      </c>
      <c r="L47" s="54">
        <f>(F47-$F$7)/($F$6-$F$7)</f>
        <v>0</v>
      </c>
      <c r="M47" s="35">
        <f t="shared" si="6"/>
        <v>-0.48807152265480785</v>
      </c>
      <c r="N47" s="36">
        <f>(C47-$C$8)/$C$9</f>
        <v>2.245042886259395</v>
      </c>
      <c r="O47" s="36">
        <f>(D47-$D$8)/$D$9</f>
        <v>2.2781146970280362</v>
      </c>
      <c r="P47" s="36">
        <f t="shared" si="9"/>
        <v>-6.8017799965367151E-2</v>
      </c>
      <c r="Q47" s="45">
        <f>(F47-$F$8)/$F$9</f>
        <v>-0.85703095039043953</v>
      </c>
    </row>
    <row r="48" spans="1:17">
      <c r="A48" s="24">
        <v>36</v>
      </c>
      <c r="B48" s="97">
        <f t="shared" si="11"/>
        <v>2.2957217585228668E-7</v>
      </c>
      <c r="C48" s="50">
        <v>900000</v>
      </c>
      <c r="D48" s="25">
        <v>1.21966</v>
      </c>
      <c r="E48" s="34">
        <v>1.4504700000000001E-2</v>
      </c>
      <c r="F48" s="95">
        <v>5</v>
      </c>
      <c r="G48" s="93">
        <f t="shared" si="0"/>
        <v>1.1892412639588082E-2</v>
      </c>
      <c r="H48" s="53">
        <f t="shared" si="1"/>
        <v>5.6143729786885905E-5</v>
      </c>
      <c r="I48" s="54">
        <f>(C48-$C$7)/($C$6-$C$7)</f>
        <v>0.89998999899989995</v>
      </c>
      <c r="J48" s="54">
        <f>(D48-$D$7)/($D$6-$D$7)</f>
        <v>0.87423140541224686</v>
      </c>
      <c r="K48" s="54">
        <f t="shared" si="4"/>
        <v>0.11698032292208567</v>
      </c>
      <c r="L48" s="54">
        <f>(F48-$F$7)/($F$6-$F$7)</f>
        <v>0</v>
      </c>
      <c r="M48" s="35">
        <f t="shared" si="6"/>
        <v>-0.48845320641372725</v>
      </c>
      <c r="N48" s="36">
        <f>(C48-$C$8)/$C$9</f>
        <v>2.5970124919524844</v>
      </c>
      <c r="O48" s="36">
        <f>(D48-$D$8)/$D$9</f>
        <v>2.7119659245973753</v>
      </c>
      <c r="P48" s="36">
        <f t="shared" si="9"/>
        <v>-0.25931654271562488</v>
      </c>
      <c r="Q48" s="45">
        <f>(F48-$F$8)/$F$9</f>
        <v>-0.85703095039043953</v>
      </c>
    </row>
    <row r="49" spans="1:17" ht="15.75" thickBot="1">
      <c r="A49" s="26">
        <v>37</v>
      </c>
      <c r="B49" s="98">
        <f t="shared" si="11"/>
        <v>2.0069958139801594E-7</v>
      </c>
      <c r="C49" s="51">
        <v>1000000</v>
      </c>
      <c r="D49" s="27">
        <v>1.3951199999999999</v>
      </c>
      <c r="E49" s="39">
        <v>2.0610799999999999E-2</v>
      </c>
      <c r="F49" s="96">
        <v>5</v>
      </c>
      <c r="G49" s="94">
        <f t="shared" si="0"/>
        <v>1.4773496186707953E-2</v>
      </c>
      <c r="H49" s="55">
        <f t="shared" si="1"/>
        <v>0</v>
      </c>
      <c r="I49" s="56">
        <f>(C49-$C$7)/($C$6-$C$7)</f>
        <v>1</v>
      </c>
      <c r="J49" s="56">
        <f>(D49-$D$7)/($D$6-$D$7)</f>
        <v>1</v>
      </c>
      <c r="K49" s="56">
        <f t="shared" si="4"/>
        <v>0.15997249409805533</v>
      </c>
      <c r="L49" s="56">
        <f>(F49-$F$7)/($F$6-$F$7)</f>
        <v>0</v>
      </c>
      <c r="M49" s="37">
        <f t="shared" si="6"/>
        <v>-0.48876109397373718</v>
      </c>
      <c r="N49" s="38">
        <f>(C49-$C$8)/$C$9</f>
        <v>2.9489820976455743</v>
      </c>
      <c r="O49" s="38">
        <f>(D49-$D$8)/$D$9</f>
        <v>3.1746948552965195</v>
      </c>
      <c r="P49" s="38">
        <f t="shared" si="9"/>
        <v>-6.6498425166329408E-2</v>
      </c>
      <c r="Q49" s="46">
        <f>(F49-$F$8)/$F$9</f>
        <v>-0.85703095039043953</v>
      </c>
    </row>
    <row r="50" spans="1:17">
      <c r="C50" s="19"/>
      <c r="D50" s="13"/>
      <c r="E50" s="13"/>
      <c r="F50" s="13"/>
      <c r="H50" s="13"/>
      <c r="I50" s="9"/>
      <c r="J50" s="9"/>
      <c r="K50" s="9"/>
      <c r="L50" s="9"/>
      <c r="M50" s="9"/>
      <c r="N50" s="9"/>
      <c r="O50" s="9"/>
      <c r="P50" s="9"/>
      <c r="Q50" s="9"/>
    </row>
    <row r="51" spans="1:17">
      <c r="C51" s="19"/>
      <c r="D51" s="8"/>
      <c r="E51" s="8"/>
      <c r="F51" s="8"/>
      <c r="H51" s="8"/>
      <c r="I51" s="9"/>
      <c r="J51" s="9"/>
      <c r="K51" s="9"/>
      <c r="L51" s="9"/>
      <c r="M51" s="9"/>
      <c r="N51" s="9"/>
      <c r="O51" s="9"/>
      <c r="P51" s="9"/>
      <c r="Q51" s="9"/>
    </row>
    <row r="52" spans="1:17">
      <c r="C52" s="19"/>
      <c r="D52" s="8"/>
      <c r="E52" s="8"/>
      <c r="F52" s="8"/>
      <c r="H52" s="8"/>
      <c r="I52" s="9"/>
      <c r="J52" s="9"/>
      <c r="K52" s="9"/>
      <c r="L52" s="9"/>
      <c r="M52" s="9"/>
      <c r="N52" s="9"/>
      <c r="O52" s="9"/>
      <c r="P52" s="9"/>
      <c r="Q52" s="9"/>
    </row>
    <row r="53" spans="1:17">
      <c r="C53" s="19"/>
      <c r="D53" s="8"/>
      <c r="E53" s="8"/>
      <c r="F53" s="8"/>
      <c r="H53" s="8"/>
      <c r="I53" s="9"/>
      <c r="J53" s="9"/>
      <c r="K53" s="9"/>
      <c r="L53" s="9"/>
      <c r="M53" s="9"/>
      <c r="N53" s="9"/>
      <c r="O53" s="9"/>
      <c r="P53" s="9"/>
      <c r="Q53" s="9"/>
    </row>
    <row r="54" spans="1:17">
      <c r="C54" s="19"/>
      <c r="D54" s="8"/>
      <c r="E54" s="8"/>
      <c r="F54" s="8"/>
      <c r="H54" s="8"/>
      <c r="I54" s="9"/>
      <c r="J54" s="9"/>
      <c r="K54" s="9"/>
      <c r="L54" s="9"/>
      <c r="M54" s="9"/>
      <c r="N54" s="9"/>
      <c r="O54" s="9"/>
      <c r="P54" s="9"/>
      <c r="Q54" s="9"/>
    </row>
    <row r="55" spans="1:17">
      <c r="C55" s="19"/>
      <c r="D55" s="8"/>
      <c r="E55" s="8"/>
      <c r="F55" s="8"/>
      <c r="H55" s="8"/>
      <c r="I55" s="9"/>
      <c r="J55" s="9"/>
      <c r="K55" s="9"/>
      <c r="L55" s="9"/>
      <c r="M55" s="9"/>
      <c r="N55" s="9"/>
      <c r="O55" s="9"/>
      <c r="P55" s="9"/>
      <c r="Q55" s="9"/>
    </row>
    <row r="56" spans="1:17">
      <c r="C56" s="19"/>
      <c r="D56" s="8"/>
      <c r="E56" s="8"/>
      <c r="F56" s="8"/>
      <c r="H56" s="8"/>
      <c r="I56" s="9"/>
      <c r="J56" s="9"/>
      <c r="K56" s="9"/>
      <c r="L56" s="9"/>
      <c r="M56" s="9"/>
      <c r="N56" s="9"/>
      <c r="O56" s="9"/>
      <c r="P56" s="9"/>
      <c r="Q56" s="9"/>
    </row>
    <row r="57" spans="1:17">
      <c r="C57" s="19"/>
      <c r="D57" s="8"/>
      <c r="E57" s="8"/>
      <c r="F57" s="8"/>
      <c r="H57" s="8"/>
      <c r="I57" s="9"/>
      <c r="J57" s="9"/>
      <c r="K57" s="9"/>
      <c r="L57" s="9"/>
      <c r="M57" s="9"/>
      <c r="N57" s="9"/>
      <c r="O57" s="9"/>
      <c r="P57" s="9"/>
      <c r="Q57" s="9"/>
    </row>
    <row r="58" spans="1:17">
      <c r="C58" s="19"/>
      <c r="D58" s="8"/>
      <c r="E58" s="8"/>
      <c r="F58" s="8"/>
      <c r="H58" s="8"/>
      <c r="I58" s="9"/>
      <c r="J58" s="9"/>
      <c r="K58" s="9"/>
      <c r="L58" s="9"/>
      <c r="M58" s="9"/>
      <c r="N58" s="9"/>
      <c r="O58" s="9"/>
      <c r="P58" s="9"/>
      <c r="Q58" s="9"/>
    </row>
    <row r="59" spans="1:17">
      <c r="C59" s="19"/>
      <c r="D59" s="8"/>
      <c r="E59" s="8"/>
      <c r="F59" s="8"/>
      <c r="H59" s="8"/>
      <c r="I59" s="9"/>
      <c r="J59" s="9"/>
      <c r="K59" s="9"/>
      <c r="L59" s="9"/>
      <c r="M59" s="9"/>
      <c r="N59" s="9"/>
      <c r="O59" s="9"/>
      <c r="P59" s="9"/>
      <c r="Q59" s="9"/>
    </row>
    <row r="60" spans="1:17">
      <c r="C60" s="19"/>
      <c r="D60" s="8"/>
      <c r="E60" s="8"/>
      <c r="F60" s="8"/>
      <c r="H60" s="8"/>
      <c r="I60" s="9"/>
      <c r="J60" s="9"/>
      <c r="K60" s="9"/>
      <c r="L60" s="9"/>
      <c r="M60" s="9"/>
      <c r="N60" s="9"/>
      <c r="O60" s="9"/>
      <c r="P60" s="9"/>
      <c r="Q60" s="9"/>
    </row>
    <row r="61" spans="1:17">
      <c r="C61" s="19"/>
      <c r="D61" s="8"/>
      <c r="E61" s="8"/>
      <c r="F61" s="8"/>
      <c r="H61" s="8"/>
      <c r="I61" s="9"/>
      <c r="J61" s="9"/>
      <c r="K61" s="9"/>
      <c r="L61" s="9"/>
      <c r="M61" s="9"/>
      <c r="N61" s="9"/>
      <c r="O61" s="9"/>
      <c r="P61" s="9"/>
      <c r="Q61" s="9"/>
    </row>
    <row r="62" spans="1:17">
      <c r="C62" s="19"/>
      <c r="D62" s="8"/>
      <c r="E62" s="8"/>
      <c r="F62" s="8"/>
      <c r="H62" s="8"/>
      <c r="I62" s="9"/>
      <c r="J62" s="9"/>
      <c r="K62" s="9"/>
      <c r="L62" s="9"/>
      <c r="M62" s="9"/>
      <c r="N62" s="9"/>
      <c r="O62" s="9"/>
      <c r="P62" s="9"/>
      <c r="Q62" s="9"/>
    </row>
    <row r="63" spans="1:17">
      <c r="C63" s="19"/>
      <c r="D63" s="8"/>
      <c r="E63" s="8"/>
      <c r="F63" s="8"/>
      <c r="H63" s="8"/>
      <c r="I63" s="9"/>
      <c r="J63" s="9"/>
      <c r="K63" s="9"/>
      <c r="L63" s="9"/>
      <c r="M63" s="9"/>
      <c r="N63" s="9"/>
      <c r="O63" s="9"/>
      <c r="P63" s="9"/>
      <c r="Q63" s="9"/>
    </row>
    <row r="64" spans="1:17">
      <c r="C64" s="19"/>
      <c r="D64" s="8"/>
      <c r="E64" s="8"/>
      <c r="F64" s="8"/>
      <c r="H64" s="8"/>
      <c r="I64" s="9"/>
      <c r="J64" s="9"/>
      <c r="K64" s="9"/>
      <c r="L64" s="9"/>
      <c r="M64" s="9"/>
      <c r="N64" s="9"/>
      <c r="O64" s="9"/>
      <c r="P64" s="9"/>
      <c r="Q64" s="9"/>
    </row>
    <row r="65" spans="3:17">
      <c r="C65" s="19"/>
      <c r="D65" s="8"/>
      <c r="E65" s="8"/>
      <c r="F65" s="8"/>
      <c r="H65" s="8"/>
      <c r="I65" s="9"/>
      <c r="J65" s="9"/>
      <c r="K65" s="9"/>
      <c r="L65" s="9"/>
      <c r="M65" s="9"/>
      <c r="N65" s="9"/>
      <c r="O65" s="9"/>
      <c r="P65" s="9"/>
      <c r="Q65" s="9"/>
    </row>
    <row r="66" spans="3:17">
      <c r="C66" s="19"/>
      <c r="D66" s="8"/>
      <c r="E66" s="8"/>
      <c r="F66" s="8"/>
      <c r="H66" s="8"/>
      <c r="I66" s="9"/>
      <c r="J66" s="9"/>
      <c r="K66" s="9"/>
      <c r="L66" s="9"/>
      <c r="M66" s="9"/>
      <c r="N66" s="9"/>
      <c r="O66" s="9"/>
      <c r="P66" s="9"/>
      <c r="Q66" s="9"/>
    </row>
    <row r="67" spans="3:17">
      <c r="C67" s="19"/>
      <c r="D67" s="8"/>
      <c r="E67" s="8"/>
      <c r="F67" s="8"/>
      <c r="H67" s="8"/>
      <c r="I67" s="9"/>
      <c r="J67" s="9"/>
      <c r="K67" s="9"/>
      <c r="L67" s="9"/>
      <c r="M67" s="9"/>
      <c r="N67" s="9"/>
      <c r="O67" s="9"/>
      <c r="P67" s="9"/>
      <c r="Q67" s="9"/>
    </row>
    <row r="68" spans="3:17">
      <c r="C68" s="19"/>
      <c r="D68" s="8"/>
      <c r="E68" s="8"/>
      <c r="F68" s="8"/>
      <c r="H68" s="8"/>
      <c r="I68" s="9"/>
      <c r="J68" s="9"/>
      <c r="K68" s="9"/>
      <c r="L68" s="9"/>
      <c r="M68" s="9"/>
      <c r="N68" s="9"/>
      <c r="O68" s="9"/>
      <c r="P68" s="9"/>
      <c r="Q68" s="9"/>
    </row>
    <row r="69" spans="3:17">
      <c r="C69" s="19"/>
      <c r="D69" s="8"/>
      <c r="E69" s="8"/>
      <c r="F69" s="8"/>
      <c r="H69" s="8"/>
      <c r="I69" s="9"/>
      <c r="J69" s="9"/>
      <c r="K69" s="9"/>
      <c r="L69" s="9"/>
      <c r="M69" s="9"/>
      <c r="N69" s="9"/>
      <c r="O69" s="9"/>
      <c r="P69" s="9"/>
      <c r="Q69" s="9"/>
    </row>
    <row r="70" spans="3:17">
      <c r="C70" s="19"/>
      <c r="D70" s="8"/>
      <c r="E70" s="8"/>
      <c r="F70" s="8"/>
      <c r="H70" s="8"/>
      <c r="I70" s="9"/>
      <c r="J70" s="9"/>
      <c r="K70" s="9"/>
      <c r="L70" s="9"/>
      <c r="M70" s="9"/>
      <c r="N70" s="9"/>
      <c r="O70" s="9"/>
      <c r="P70" s="9"/>
      <c r="Q70" s="9"/>
    </row>
    <row r="71" spans="3:17">
      <c r="C71" s="19"/>
      <c r="D71" s="8"/>
      <c r="E71" s="8"/>
      <c r="F71" s="8"/>
      <c r="H71" s="8"/>
      <c r="I71" s="9"/>
      <c r="J71" s="9"/>
      <c r="K71" s="9"/>
      <c r="L71" s="9"/>
      <c r="M71" s="9"/>
      <c r="N71" s="9"/>
      <c r="O71" s="9"/>
      <c r="P71" s="9"/>
      <c r="Q71" s="9"/>
    </row>
    <row r="72" spans="3:17">
      <c r="C72" s="19"/>
      <c r="D72" s="8"/>
      <c r="E72" s="8"/>
      <c r="F72" s="8"/>
      <c r="H72" s="8"/>
      <c r="I72" s="9"/>
      <c r="J72" s="9"/>
      <c r="K72" s="9"/>
      <c r="L72" s="9"/>
      <c r="M72" s="9"/>
      <c r="N72" s="9"/>
      <c r="O72" s="9"/>
      <c r="P72" s="9"/>
      <c r="Q72" s="9"/>
    </row>
    <row r="73" spans="3:17">
      <c r="C73" s="19"/>
      <c r="D73" s="8"/>
      <c r="E73" s="8"/>
      <c r="F73" s="8"/>
      <c r="H73" s="8"/>
      <c r="I73" s="9"/>
      <c r="J73" s="9"/>
      <c r="K73" s="9"/>
      <c r="L73" s="9"/>
      <c r="M73" s="9"/>
      <c r="N73" s="9"/>
      <c r="O73" s="9"/>
      <c r="P73" s="9"/>
      <c r="Q73" s="9"/>
    </row>
    <row r="74" spans="3:17">
      <c r="C74" s="19"/>
      <c r="D74" s="8"/>
      <c r="E74" s="8"/>
      <c r="F74" s="8"/>
      <c r="H74" s="8"/>
      <c r="I74" s="9"/>
      <c r="J74" s="9"/>
      <c r="K74" s="9"/>
      <c r="L74" s="9"/>
      <c r="M74" s="9"/>
      <c r="N74" s="9"/>
      <c r="O74" s="9"/>
      <c r="P74" s="9"/>
      <c r="Q74" s="9"/>
    </row>
    <row r="75" spans="3:17">
      <c r="C75" s="19"/>
      <c r="D75" s="8"/>
      <c r="E75" s="8"/>
      <c r="F75" s="8"/>
      <c r="H75" s="8"/>
      <c r="I75" s="9"/>
      <c r="J75" s="9"/>
      <c r="K75" s="9"/>
      <c r="L75" s="9"/>
      <c r="M75" s="9"/>
      <c r="N75" s="9"/>
      <c r="O75" s="9"/>
      <c r="P75" s="9"/>
      <c r="Q75" s="9"/>
    </row>
    <row r="76" spans="3:17">
      <c r="C76" s="19"/>
      <c r="D76" s="8"/>
      <c r="E76" s="8"/>
      <c r="F76" s="8"/>
      <c r="H76" s="8"/>
      <c r="I76" s="9"/>
      <c r="J76" s="9"/>
      <c r="K76" s="9"/>
      <c r="L76" s="9"/>
      <c r="M76" s="9"/>
      <c r="N76" s="9"/>
      <c r="O76" s="9"/>
      <c r="P76" s="9"/>
      <c r="Q76" s="9"/>
    </row>
    <row r="77" spans="3:17">
      <c r="C77" s="19"/>
      <c r="D77" s="8"/>
      <c r="E77" s="8"/>
      <c r="F77" s="8"/>
      <c r="H77" s="8"/>
      <c r="I77" s="9"/>
      <c r="J77" s="9"/>
      <c r="K77" s="9"/>
      <c r="L77" s="9"/>
      <c r="M77" s="9"/>
      <c r="N77" s="9"/>
      <c r="O77" s="9"/>
      <c r="P77" s="9"/>
      <c r="Q77" s="9"/>
    </row>
    <row r="78" spans="3:17">
      <c r="C78" s="19"/>
      <c r="D78" s="8"/>
      <c r="E78" s="8"/>
      <c r="F78" s="8"/>
      <c r="H78" s="8"/>
      <c r="I78" s="9"/>
      <c r="J78" s="9"/>
      <c r="K78" s="9"/>
      <c r="L78" s="9"/>
      <c r="M78" s="9"/>
      <c r="N78" s="9"/>
      <c r="O78" s="9"/>
      <c r="P78" s="9"/>
      <c r="Q78" s="9"/>
    </row>
    <row r="79" spans="3:17">
      <c r="C79" s="19"/>
      <c r="D79" s="8"/>
      <c r="E79" s="8"/>
      <c r="F79" s="8"/>
      <c r="H79" s="8"/>
      <c r="I79" s="9"/>
      <c r="J79" s="9"/>
      <c r="K79" s="9"/>
      <c r="L79" s="9"/>
      <c r="M79" s="9"/>
      <c r="N79" s="9"/>
      <c r="O79" s="9"/>
      <c r="P79" s="9"/>
      <c r="Q79" s="9"/>
    </row>
    <row r="80" spans="3:17">
      <c r="C80" s="19"/>
      <c r="D80" s="8"/>
      <c r="E80" s="8"/>
      <c r="F80" s="8"/>
      <c r="H80" s="8"/>
      <c r="I80" s="9"/>
      <c r="J80" s="9"/>
      <c r="K80" s="9"/>
      <c r="L80" s="9"/>
      <c r="M80" s="9"/>
      <c r="N80" s="9"/>
      <c r="O80" s="9"/>
      <c r="P80" s="9"/>
      <c r="Q80" s="9"/>
    </row>
    <row r="81" spans="3:17">
      <c r="C81" s="19"/>
      <c r="D81" s="8"/>
      <c r="E81" s="8"/>
      <c r="F81" s="8"/>
      <c r="H81" s="8"/>
      <c r="I81" s="9"/>
      <c r="J81" s="9"/>
      <c r="K81" s="9"/>
      <c r="L81" s="9"/>
      <c r="M81" s="9"/>
      <c r="N81" s="9"/>
      <c r="O81" s="9"/>
      <c r="P81" s="9"/>
      <c r="Q81" s="9"/>
    </row>
    <row r="82" spans="3:17">
      <c r="C82" s="19"/>
      <c r="D82" s="8"/>
      <c r="E82" s="8"/>
      <c r="F82" s="8"/>
      <c r="H82" s="8"/>
      <c r="I82" s="9"/>
      <c r="J82" s="9"/>
      <c r="K82" s="9"/>
      <c r="L82" s="9"/>
      <c r="M82" s="9"/>
      <c r="N82" s="9"/>
      <c r="O82" s="9"/>
      <c r="P82" s="9"/>
      <c r="Q82" s="9"/>
    </row>
    <row r="83" spans="3:17">
      <c r="C83" s="19"/>
      <c r="D83" s="8"/>
      <c r="E83" s="8"/>
      <c r="F83" s="8"/>
      <c r="H83" s="8"/>
      <c r="I83" s="9"/>
      <c r="J83" s="9"/>
      <c r="K83" s="9"/>
      <c r="L83" s="9"/>
      <c r="M83" s="9"/>
      <c r="N83" s="9"/>
      <c r="O83" s="9"/>
      <c r="P83" s="9"/>
      <c r="Q83" s="9"/>
    </row>
    <row r="84" spans="3:17">
      <c r="C84" s="19"/>
      <c r="D84" s="8"/>
      <c r="E84" s="8"/>
      <c r="F84" s="8"/>
      <c r="H84" s="8"/>
      <c r="I84" s="9"/>
      <c r="J84" s="9"/>
      <c r="K84" s="9"/>
      <c r="L84" s="9"/>
      <c r="M84" s="9"/>
      <c r="N84" s="9"/>
      <c r="O84" s="9"/>
      <c r="P84" s="9"/>
      <c r="Q84" s="9"/>
    </row>
    <row r="85" spans="3:17">
      <c r="C85" s="19"/>
      <c r="D85" s="8"/>
      <c r="E85" s="8"/>
      <c r="F85" s="8"/>
      <c r="H85" s="8"/>
      <c r="I85" s="9"/>
      <c r="J85" s="9"/>
      <c r="K85" s="9"/>
      <c r="L85" s="9"/>
      <c r="M85" s="9"/>
      <c r="N85" s="9"/>
      <c r="O85" s="9"/>
      <c r="P85" s="9"/>
      <c r="Q85" s="9"/>
    </row>
    <row r="86" spans="3:17">
      <c r="C86" s="19"/>
      <c r="D86" s="8"/>
      <c r="E86" s="8"/>
      <c r="F86" s="8"/>
      <c r="H86" s="8"/>
      <c r="I86" s="9"/>
      <c r="J86" s="9"/>
      <c r="K86" s="9"/>
      <c r="L86" s="9"/>
      <c r="M86" s="9"/>
      <c r="N86" s="9"/>
      <c r="O86" s="9"/>
      <c r="P86" s="9"/>
      <c r="Q86" s="9"/>
    </row>
    <row r="87" spans="3:17">
      <c r="C87" s="19"/>
      <c r="D87" s="8"/>
      <c r="E87" s="8"/>
      <c r="F87" s="8"/>
      <c r="H87" s="8"/>
      <c r="I87" s="9"/>
      <c r="J87" s="9"/>
      <c r="K87" s="9"/>
      <c r="L87" s="9"/>
      <c r="M87" s="9"/>
      <c r="N87" s="9"/>
      <c r="O87" s="9"/>
      <c r="P87" s="9"/>
      <c r="Q87" s="9"/>
    </row>
    <row r="88" spans="3:17">
      <c r="C88" s="19"/>
      <c r="D88" s="8"/>
      <c r="E88" s="8"/>
      <c r="F88" s="8"/>
      <c r="H88" s="8"/>
      <c r="I88" s="9"/>
      <c r="J88" s="9"/>
      <c r="K88" s="9"/>
      <c r="L88" s="9"/>
      <c r="M88" s="9"/>
      <c r="N88" s="9"/>
      <c r="O88" s="9"/>
      <c r="P88" s="9"/>
      <c r="Q88" s="9"/>
    </row>
    <row r="89" spans="3:17">
      <c r="C89" s="19"/>
      <c r="D89" s="8"/>
      <c r="E89" s="8"/>
      <c r="F89" s="8"/>
      <c r="H89" s="8"/>
      <c r="I89" s="9"/>
      <c r="J89" s="9"/>
      <c r="K89" s="9"/>
      <c r="L89" s="9"/>
      <c r="M89" s="9"/>
      <c r="N89" s="9"/>
      <c r="O89" s="9"/>
      <c r="P89" s="9"/>
      <c r="Q89" s="9"/>
    </row>
    <row r="90" spans="3:17">
      <c r="C90" s="19"/>
      <c r="D90" s="8"/>
      <c r="E90" s="8"/>
      <c r="F90" s="8"/>
      <c r="H90" s="8"/>
      <c r="I90" s="9"/>
      <c r="J90" s="9"/>
      <c r="K90" s="9"/>
      <c r="L90" s="9"/>
      <c r="M90" s="9"/>
      <c r="N90" s="9"/>
      <c r="O90" s="9"/>
      <c r="P90" s="9"/>
      <c r="Q90" s="9"/>
    </row>
    <row r="91" spans="3:17">
      <c r="C91" s="19"/>
      <c r="D91" s="8"/>
      <c r="E91" s="8"/>
      <c r="F91" s="8"/>
      <c r="H91" s="8"/>
      <c r="I91" s="9"/>
      <c r="J91" s="9"/>
      <c r="K91" s="9"/>
      <c r="L91" s="9"/>
      <c r="M91" s="9"/>
      <c r="N91" s="9"/>
      <c r="O91" s="9"/>
      <c r="P91" s="9"/>
      <c r="Q91" s="9"/>
    </row>
    <row r="92" spans="3:17">
      <c r="C92" s="19"/>
      <c r="D92" s="8"/>
      <c r="E92" s="8"/>
      <c r="F92" s="8"/>
      <c r="H92" s="8"/>
      <c r="I92" s="9"/>
      <c r="J92" s="9"/>
      <c r="K92" s="9"/>
      <c r="L92" s="9"/>
      <c r="M92" s="9"/>
      <c r="N92" s="9"/>
      <c r="O92" s="9"/>
      <c r="P92" s="9"/>
      <c r="Q92" s="9"/>
    </row>
    <row r="93" spans="3:17">
      <c r="C93" s="19"/>
      <c r="D93" s="8"/>
      <c r="E93" s="8"/>
      <c r="F93" s="8"/>
      <c r="H93" s="8"/>
      <c r="I93" s="9"/>
      <c r="J93" s="9"/>
      <c r="K93" s="9"/>
      <c r="L93" s="9"/>
      <c r="M93" s="9"/>
      <c r="N93" s="9"/>
      <c r="O93" s="9"/>
      <c r="P93" s="9"/>
      <c r="Q93" s="9"/>
    </row>
    <row r="94" spans="3:17">
      <c r="C94" s="19"/>
      <c r="D94" s="8"/>
      <c r="E94" s="8"/>
      <c r="F94" s="8"/>
      <c r="H94" s="8"/>
      <c r="I94" s="9"/>
      <c r="J94" s="9"/>
      <c r="K94" s="9"/>
      <c r="L94" s="9"/>
      <c r="M94" s="9"/>
      <c r="N94" s="9"/>
      <c r="O94" s="9"/>
      <c r="P94" s="9"/>
      <c r="Q94" s="9"/>
    </row>
    <row r="95" spans="3:17">
      <c r="C95" s="19"/>
      <c r="D95" s="8"/>
      <c r="E95" s="8"/>
      <c r="F95" s="8"/>
      <c r="H95" s="8"/>
      <c r="I95" s="9"/>
      <c r="J95" s="9"/>
      <c r="K95" s="9"/>
      <c r="L95" s="9"/>
      <c r="M95" s="9"/>
      <c r="N95" s="9"/>
      <c r="O95" s="9"/>
      <c r="P95" s="9"/>
      <c r="Q95" s="9"/>
    </row>
    <row r="96" spans="3:17">
      <c r="C96" s="19"/>
      <c r="D96" s="8"/>
      <c r="E96" s="8"/>
      <c r="F96" s="8"/>
      <c r="H96" s="8"/>
      <c r="I96" s="9"/>
      <c r="J96" s="9"/>
      <c r="K96" s="9"/>
      <c r="L96" s="9"/>
      <c r="M96" s="9"/>
      <c r="N96" s="9"/>
      <c r="O96" s="9"/>
      <c r="P96" s="9"/>
      <c r="Q96" s="9"/>
    </row>
    <row r="97" spans="3:17">
      <c r="C97" s="19"/>
      <c r="D97" s="8"/>
      <c r="E97" s="8"/>
      <c r="F97" s="8"/>
      <c r="H97" s="8"/>
      <c r="I97" s="9"/>
      <c r="J97" s="9"/>
      <c r="K97" s="9"/>
      <c r="L97" s="9"/>
      <c r="M97" s="9"/>
      <c r="N97" s="9"/>
      <c r="O97" s="9"/>
      <c r="P97" s="9"/>
      <c r="Q97" s="9"/>
    </row>
    <row r="98" spans="3:17">
      <c r="C98" s="15"/>
      <c r="D98" s="18"/>
      <c r="E98" s="18"/>
      <c r="F98" s="18"/>
      <c r="I98" s="18"/>
      <c r="J98" s="18"/>
      <c r="L98" s="18"/>
      <c r="M98" s="18"/>
      <c r="N98" s="18"/>
      <c r="O98" s="18"/>
      <c r="P98" s="18"/>
    </row>
    <row r="99" spans="3:17">
      <c r="C99" s="15"/>
      <c r="D99" s="18"/>
      <c r="E99" s="18"/>
      <c r="F99" s="18"/>
      <c r="I99" s="18"/>
      <c r="J99" s="18"/>
      <c r="L99" s="18"/>
      <c r="M99" s="18"/>
      <c r="N99" s="18"/>
      <c r="O99" s="18"/>
      <c r="P99" s="18"/>
    </row>
    <row r="100" spans="3:17">
      <c r="C100" s="15"/>
      <c r="D100" s="18"/>
      <c r="E100" s="18"/>
      <c r="F100" s="18"/>
      <c r="I100" s="18"/>
      <c r="J100" s="18"/>
      <c r="L100" s="18"/>
      <c r="M100" s="18"/>
      <c r="N100" s="18"/>
      <c r="O100" s="18"/>
      <c r="P100" s="18"/>
    </row>
    <row r="101" spans="3:17">
      <c r="C101" s="15"/>
      <c r="D101" s="18"/>
      <c r="E101" s="18"/>
      <c r="F101" s="18"/>
      <c r="I101" s="18"/>
      <c r="J101" s="18"/>
      <c r="L101" s="18"/>
      <c r="M101" s="18"/>
      <c r="N101" s="18"/>
      <c r="O101" s="18"/>
      <c r="P101" s="18"/>
    </row>
    <row r="102" spans="3:17">
      <c r="C102" s="15"/>
      <c r="D102" s="18"/>
      <c r="E102" s="18"/>
      <c r="F102" s="18"/>
      <c r="I102" s="18"/>
      <c r="J102" s="18"/>
      <c r="L102" s="18"/>
      <c r="M102" s="18"/>
      <c r="N102" s="18"/>
      <c r="O102" s="18"/>
      <c r="P102" s="18"/>
    </row>
    <row r="103" spans="3:17">
      <c r="C103" s="15"/>
      <c r="D103" s="18"/>
      <c r="E103" s="18"/>
      <c r="F103" s="18"/>
      <c r="I103" s="18"/>
      <c r="J103" s="18"/>
      <c r="L103" s="18"/>
      <c r="M103" s="18"/>
      <c r="N103" s="18"/>
      <c r="O103" s="18"/>
      <c r="P103" s="18"/>
    </row>
    <row r="104" spans="3:17">
      <c r="C104" s="15"/>
      <c r="D104" s="18"/>
      <c r="E104" s="18"/>
      <c r="F104" s="18"/>
      <c r="I104" s="18"/>
      <c r="J104" s="18"/>
      <c r="L104" s="18"/>
      <c r="M104" s="18"/>
      <c r="N104" s="18"/>
      <c r="O104" s="18"/>
      <c r="P104" s="18"/>
    </row>
  </sheetData>
  <mergeCells count="3">
    <mergeCell ref="B11:F11"/>
    <mergeCell ref="H11:L11"/>
    <mergeCell ref="M11:Q11"/>
  </mergeCells>
  <conditionalFormatting sqref="D13:D1048576">
    <cfRule type="cellIs" dxfId="1" priority="2" operator="lessThan">
      <formula>0</formula>
    </cfRule>
  </conditionalFormatting>
  <conditionalFormatting sqref="G13:G49">
    <cfRule type="cellIs" dxfId="0" priority="1" operator="greaterThan">
      <formula>0.4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46B16-11DF-4B7B-99E8-D3212BBF9209}">
  <dimension ref="A1:D21"/>
  <sheetViews>
    <sheetView workbookViewId="0">
      <selection activeCell="M48" sqref="M48"/>
    </sheetView>
  </sheetViews>
  <sheetFormatPr defaultRowHeight="15"/>
  <sheetData>
    <row r="1" spans="1:4" ht="21">
      <c r="A1" s="7" t="s">
        <v>23</v>
      </c>
    </row>
    <row r="3" spans="1:4">
      <c r="B3" s="14"/>
      <c r="D3" s="14"/>
    </row>
    <row r="4" spans="1:4">
      <c r="B4" s="14"/>
      <c r="D4" s="14"/>
    </row>
    <row r="5" spans="1:4">
      <c r="B5" s="14"/>
      <c r="D5" s="14"/>
    </row>
    <row r="6" spans="1:4">
      <c r="B6" s="14"/>
      <c r="D6" s="14"/>
    </row>
    <row r="7" spans="1:4">
      <c r="B7" s="14"/>
      <c r="D7" s="14"/>
    </row>
    <row r="8" spans="1:4">
      <c r="B8" s="14"/>
      <c r="D8" s="14"/>
    </row>
    <row r="9" spans="1:4">
      <c r="B9" s="14"/>
      <c r="D9" s="14"/>
    </row>
    <row r="10" spans="1:4">
      <c r="B10" s="14"/>
      <c r="D10" s="14"/>
    </row>
    <row r="11" spans="1:4">
      <c r="B11" s="14"/>
      <c r="D11" s="14"/>
    </row>
    <row r="12" spans="1:4">
      <c r="B12" s="14"/>
      <c r="D12" s="14"/>
    </row>
    <row r="13" spans="1:4">
      <c r="D13" s="14"/>
    </row>
    <row r="14" spans="1:4">
      <c r="D14" s="14"/>
    </row>
    <row r="15" spans="1:4">
      <c r="B15" s="14"/>
      <c r="D15" s="14"/>
    </row>
    <row r="16" spans="1:4">
      <c r="B16" s="14"/>
      <c r="D16" s="14"/>
    </row>
    <row r="17" spans="2:4">
      <c r="B17" s="14"/>
      <c r="D17" s="14"/>
    </row>
    <row r="18" spans="2:4">
      <c r="D18" s="14"/>
    </row>
    <row r="19" spans="2:4">
      <c r="D19" s="14"/>
    </row>
    <row r="21" spans="2:4">
      <c r="D21" s="14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e n c 1 U a a g Y o e l A A A A 9 Q A A A B I A H A B D b 2 5 m a W c v U G F j a 2 F n Z S 5 4 b W w g o h g A K K A U A A A A A A A A A A A A A A A A A A A A A A A A A A A A h Y 8 x D o I w G I W v Q r r T F o x K y E 8 Z n E w k M d E Y 1 6 Y U a I R i a L H c z c E j e Q U x i r o 5 v u 9 9 w 3 v 3 6 w 3 S o a m 9 i + y M a n W C A k y R J 7 V o c 6 X L B P W 2 8 C O U M t h y c e K l 9 E Z Z m 3 g w e Y I q a 8 8 x I c 4 5 7 G a 4 7 U o S U h q Q Y 7 b Z i U o 2 H H 1 k 9 V / 2 l T a W a y E R g 8 N r D A t x N M f B Y o k p k I l B p v S 3 D 8 e 5 z / Y H w q q v b d 9 J p q y / 3 g O Z I p D 3 B f Y A U E s D B B Q A A g A I A H p 3 N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6 d z V R K I p H u A 4 A A A A R A A A A E w A c A E Z v c m 1 1 b G F z L 1 N l Y 3 R p b 2 4 x L m 0 g o h g A K K A U A A A A A A A A A A A A A A A A A A A A A A A A A A A A K 0 5 N L s n M z 1 M I h t C G 1 g B Q S w E C L Q A U A A I A C A B 6 d z V R p q B i h 6 U A A A D 1 A A A A E g A A A A A A A A A A A A A A A A A A A A A A Q 2 9 u Z m l n L 1 B h Y 2 t h Z 2 U u e G 1 s U E s B A i 0 A F A A C A A g A e n c 1 U Q / K 6 a u k A A A A 6 Q A A A B M A A A A A A A A A A A A A A A A A 8 Q A A A F t D b 2 5 0 Z W 5 0 X 1 R 5 c G V z X S 5 4 b W x Q S w E C L Q A U A A I A C A B 6 d z V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i f u 7 M c T B D U q Z g X Y 1 V o 0 l b w A A A A A C A A A A A A A Q Z g A A A A E A A C A A A A A 8 O l z d l 6 + 3 h i z y x U + 0 H k 6 w u u X q X W X + U A 1 0 x l g m g R 8 W O w A A A A A O g A A A A A I A A C A A A A D i k / o Y i N T r G z A G j J w g a b V e j z G 8 F i Q p w V G t L V H K j F o 1 r 1 A A A A D B L C S d m M 2 t V r s U 7 Q c O m T + I R q 6 T 6 L p s r q F L d h 9 Y 1 z T N F 0 o A s g v u / 2 2 0 3 2 5 I a r F U G O E l c T 7 g 2 S d s U 6 N 6 m h m f 4 C 6 Y o z L u E 6 1 d k Z l a B n x 8 q / W a t U A A A A C s P w c 9 Z 5 8 b 4 v H e 2 F H I p N j g a x 5 W 6 K G A q J g F L c c T B k O Z y B B R Y F P M l w v F z s 2 C + W w W 5 P 7 B L 8 6 X B D G g l 7 V R 6 b X H M R Q 5 < / D a t a M a s h u p > 
</file>

<file path=customXml/itemProps1.xml><?xml version="1.0" encoding="utf-8"?>
<ds:datastoreItem xmlns:ds="http://schemas.openxmlformats.org/officeDocument/2006/customXml" ds:itemID="{0E408915-C75F-43AE-A2BD-088ECC6D6D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graphs</vt:lpstr>
      <vt:lpstr>summary</vt:lpstr>
      <vt:lpstr>summary-2</vt:lpstr>
      <vt:lpstr>BST</vt:lpstr>
      <vt:lpstr>BST graphs</vt:lpstr>
      <vt:lpstr>RBT</vt:lpstr>
      <vt:lpstr>RBT graphs</vt:lpstr>
      <vt:lpstr>AVL</vt:lpstr>
      <vt:lpstr>AVL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 Zuccato</cp:lastModifiedBy>
  <dcterms:created xsi:type="dcterms:W3CDTF">2020-04-09T09:00:57Z</dcterms:created>
  <dcterms:modified xsi:type="dcterms:W3CDTF">2020-10-03T14:02:18Z</dcterms:modified>
</cp:coreProperties>
</file>