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116" windowHeight="9552" activeTab="5"/>
  </bookViews>
  <sheets>
    <sheet name="Szenarien" sheetId="1" r:id="rId1"/>
    <sheet name="Modifikationen" sheetId="2" r:id="rId2"/>
    <sheet name="Verfahrensparametersätze" sheetId="5" r:id="rId3"/>
    <sheet name="Nachfragemodell" sheetId="3" r:id="rId4"/>
    <sheet name="Szenario-Typen" sheetId="4" r:id="rId5"/>
    <sheet name="Tabelle3" sheetId="6" r:id="rId6"/>
    <sheet name="MM-Szenarien" sheetId="7" r:id="rId7"/>
  </sheets>
  <definedNames>
    <definedName name="_xlnm._FilterDatabase" localSheetId="1" hidden="1">Modifikationen!$A$1:$K$179</definedName>
  </definedNames>
  <calcPr calcId="145621"/>
</workbook>
</file>

<file path=xl/calcChain.xml><?xml version="1.0" encoding="utf-8"?>
<calcChain xmlns="http://schemas.openxmlformats.org/spreadsheetml/2006/main">
  <c r="K16" i="7" l="1"/>
  <c r="O16" i="7"/>
  <c r="N16" i="7"/>
  <c r="M16" i="7"/>
  <c r="L16" i="7"/>
  <c r="K14" i="7"/>
  <c r="F7" i="7"/>
  <c r="G7" i="7"/>
  <c r="E8" i="7"/>
  <c r="F8" i="7"/>
  <c r="G8" i="7"/>
  <c r="E9" i="7"/>
  <c r="F9" i="7"/>
  <c r="G9" i="7"/>
  <c r="E7" i="7"/>
  <c r="E16" i="7"/>
  <c r="F16" i="7"/>
  <c r="G16" i="7"/>
  <c r="D16" i="7"/>
  <c r="E24" i="7"/>
  <c r="F24" i="7"/>
  <c r="G24" i="7"/>
  <c r="D24" i="7"/>
  <c r="C22" i="7"/>
  <c r="C14" i="7"/>
  <c r="E3" i="4"/>
  <c r="F3" i="4"/>
  <c r="G3" i="4"/>
  <c r="H3" i="4"/>
  <c r="I3" i="4"/>
  <c r="J3" i="4"/>
  <c r="K3" i="4"/>
  <c r="L3" i="4"/>
  <c r="E4" i="4"/>
  <c r="F4" i="4"/>
  <c r="G4" i="4"/>
  <c r="H4" i="4"/>
  <c r="I4" i="4"/>
  <c r="J4" i="4"/>
  <c r="K4" i="4"/>
  <c r="L4" i="4"/>
  <c r="E2" i="4"/>
  <c r="F2" i="4"/>
  <c r="G2" i="4"/>
  <c r="H2" i="4"/>
  <c r="I2" i="4"/>
  <c r="J2" i="4"/>
  <c r="K2" i="4"/>
  <c r="L2" i="4"/>
  <c r="D2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B6" i="4"/>
  <c r="C6" i="4"/>
  <c r="D7" i="4"/>
  <c r="F7" i="4"/>
  <c r="H7" i="4"/>
  <c r="L7" i="4"/>
  <c r="D8" i="4"/>
  <c r="F8" i="4"/>
  <c r="H8" i="4"/>
  <c r="L8" i="4"/>
  <c r="D9" i="4"/>
  <c r="F9" i="4"/>
  <c r="H9" i="4"/>
  <c r="L9" i="4"/>
  <c r="D10" i="4"/>
  <c r="F10" i="4"/>
  <c r="H10" i="4"/>
  <c r="L10" i="4"/>
  <c r="D11" i="4"/>
  <c r="F11" i="4"/>
  <c r="H11" i="4"/>
  <c r="L11" i="4"/>
  <c r="D12" i="4"/>
  <c r="F12" i="4"/>
  <c r="H12" i="4"/>
  <c r="I12" i="4"/>
  <c r="J12" i="4"/>
  <c r="K12" i="4"/>
  <c r="L12" i="4"/>
  <c r="D13" i="4"/>
  <c r="F13" i="4"/>
  <c r="H13" i="4"/>
  <c r="L13" i="4"/>
  <c r="D14" i="4"/>
  <c r="F14" i="4"/>
  <c r="H14" i="4"/>
  <c r="L14" i="4"/>
  <c r="D15" i="4"/>
  <c r="F15" i="4"/>
  <c r="H15" i="4"/>
  <c r="L15" i="4"/>
  <c r="D16" i="4"/>
  <c r="F16" i="4"/>
  <c r="H16" i="4"/>
  <c r="L16" i="4"/>
  <c r="D17" i="4"/>
  <c r="F17" i="4"/>
  <c r="H17" i="4"/>
  <c r="I17" i="4"/>
  <c r="J17" i="4"/>
  <c r="K17" i="4"/>
  <c r="L17" i="4"/>
  <c r="D18" i="4"/>
  <c r="F18" i="4"/>
  <c r="H18" i="4"/>
  <c r="I18" i="4"/>
  <c r="J18" i="4"/>
  <c r="K18" i="4"/>
  <c r="L18" i="4"/>
  <c r="D19" i="4"/>
  <c r="F19" i="4"/>
  <c r="H19" i="4"/>
  <c r="I19" i="4"/>
  <c r="J19" i="4"/>
  <c r="K19" i="4"/>
  <c r="L19" i="4"/>
  <c r="D20" i="4"/>
  <c r="F20" i="4"/>
  <c r="H20" i="4"/>
  <c r="L20" i="4"/>
  <c r="D21" i="4"/>
  <c r="F21" i="4"/>
  <c r="H21" i="4"/>
  <c r="L21" i="4"/>
  <c r="D22" i="4"/>
  <c r="E22" i="4"/>
  <c r="F22" i="4"/>
  <c r="G22" i="4"/>
  <c r="H22" i="4"/>
  <c r="I22" i="4"/>
  <c r="J22" i="4"/>
  <c r="K22" i="4"/>
  <c r="L22" i="4"/>
  <c r="D23" i="4"/>
  <c r="I23" i="4"/>
  <c r="J23" i="4"/>
  <c r="K23" i="4"/>
  <c r="L23" i="4"/>
  <c r="D24" i="4"/>
  <c r="E24" i="4"/>
  <c r="F24" i="4"/>
  <c r="G24" i="4"/>
  <c r="H24" i="4"/>
  <c r="I24" i="4"/>
  <c r="J24" i="4"/>
  <c r="K24" i="4"/>
  <c r="L24" i="4"/>
  <c r="D25" i="4"/>
  <c r="F25" i="4"/>
  <c r="H25" i="4"/>
  <c r="I25" i="4"/>
  <c r="J25" i="4"/>
  <c r="K25" i="4"/>
  <c r="L25" i="4"/>
  <c r="D26" i="4"/>
  <c r="F26" i="4"/>
  <c r="H26" i="4"/>
  <c r="I26" i="4"/>
  <c r="J26" i="4"/>
  <c r="L26" i="4"/>
  <c r="D27" i="4"/>
  <c r="F27" i="4"/>
  <c r="H27" i="4"/>
  <c r="L27" i="4"/>
  <c r="D28" i="4"/>
  <c r="F28" i="4"/>
  <c r="I28" i="4"/>
  <c r="J28" i="4"/>
  <c r="L28" i="4"/>
  <c r="D29" i="4"/>
  <c r="F29" i="4"/>
  <c r="I29" i="4"/>
  <c r="J29" i="4"/>
  <c r="L29" i="4"/>
  <c r="D30" i="4"/>
  <c r="E30" i="4"/>
  <c r="F30" i="4"/>
  <c r="H30" i="4"/>
  <c r="I30" i="4"/>
  <c r="J30" i="4"/>
  <c r="K30" i="4"/>
  <c r="L30" i="4"/>
  <c r="D31" i="4"/>
  <c r="E31" i="4"/>
  <c r="F31" i="4"/>
  <c r="G31" i="4"/>
  <c r="H31" i="4"/>
  <c r="I31" i="4"/>
  <c r="J31" i="4"/>
  <c r="K31" i="4"/>
  <c r="L31" i="4"/>
  <c r="D32" i="4"/>
  <c r="E32" i="4"/>
  <c r="F32" i="4"/>
  <c r="G32" i="4"/>
  <c r="H32" i="4"/>
  <c r="I32" i="4"/>
  <c r="J32" i="4"/>
  <c r="K32" i="4"/>
  <c r="L32" i="4"/>
  <c r="D33" i="4"/>
  <c r="E33" i="4"/>
  <c r="F33" i="4"/>
  <c r="G33" i="4"/>
  <c r="H33" i="4"/>
  <c r="I33" i="4"/>
  <c r="J33" i="4"/>
  <c r="K33" i="4"/>
  <c r="L33" i="4"/>
  <c r="D34" i="4"/>
  <c r="E34" i="4"/>
  <c r="F34" i="4"/>
  <c r="G34" i="4"/>
  <c r="H34" i="4"/>
  <c r="I34" i="4"/>
  <c r="J34" i="4"/>
  <c r="K34" i="4"/>
  <c r="L34" i="4"/>
  <c r="D35" i="4"/>
  <c r="E35" i="4"/>
  <c r="F35" i="4"/>
  <c r="G35" i="4"/>
  <c r="H35" i="4"/>
  <c r="I35" i="4"/>
  <c r="J35" i="4"/>
  <c r="K35" i="4"/>
  <c r="L35" i="4"/>
  <c r="F6" i="4"/>
  <c r="H6" i="4"/>
  <c r="L6" i="4"/>
  <c r="I36" i="3"/>
  <c r="I27" i="3"/>
  <c r="I27" i="4" s="1"/>
  <c r="I21" i="3"/>
  <c r="I21" i="4" s="1"/>
  <c r="I20" i="3"/>
  <c r="I20" i="4" s="1"/>
  <c r="I16" i="3"/>
  <c r="I16" i="4" s="1"/>
  <c r="I15" i="3"/>
  <c r="I15" i="4" s="1"/>
  <c r="I14" i="3"/>
  <c r="I14" i="4" s="1"/>
  <c r="I13" i="3"/>
  <c r="I13" i="4" s="1"/>
  <c r="I11" i="3"/>
  <c r="I11" i="4" s="1"/>
  <c r="I10" i="3"/>
  <c r="I10" i="4" s="1"/>
  <c r="I9" i="3"/>
  <c r="I9" i="4" s="1"/>
  <c r="I8" i="3"/>
  <c r="I8" i="4" s="1"/>
  <c r="I7" i="3"/>
  <c r="I7" i="4" s="1"/>
  <c r="I6" i="3"/>
  <c r="I6" i="4" s="1"/>
  <c r="G29" i="3"/>
  <c r="G29" i="4" s="1"/>
  <c r="G28" i="3"/>
  <c r="G28" i="4" s="1"/>
  <c r="G27" i="3"/>
  <c r="G27" i="4" s="1"/>
  <c r="G26" i="3"/>
  <c r="G26" i="4" s="1"/>
  <c r="G25" i="3"/>
  <c r="G25" i="4" s="1"/>
  <c r="G23" i="3"/>
  <c r="G23" i="4" s="1"/>
  <c r="G21" i="3"/>
  <c r="G21" i="4" s="1"/>
  <c r="G20" i="3"/>
  <c r="G20" i="4" s="1"/>
  <c r="G19" i="3"/>
  <c r="G19" i="4" s="1"/>
  <c r="G18" i="4"/>
  <c r="G17" i="4"/>
  <c r="G16" i="3"/>
  <c r="G16" i="4" s="1"/>
  <c r="G15" i="3"/>
  <c r="G15" i="4" s="1"/>
  <c r="G14" i="3"/>
  <c r="G14" i="4" s="1"/>
  <c r="G13" i="3"/>
  <c r="G13" i="4" s="1"/>
  <c r="G12" i="3"/>
  <c r="G12" i="4" s="1"/>
  <c r="G11" i="3"/>
  <c r="G11" i="4" s="1"/>
  <c r="G10" i="3"/>
  <c r="G10" i="4" s="1"/>
  <c r="G9" i="3"/>
  <c r="G9" i="4" s="1"/>
  <c r="G8" i="3"/>
  <c r="G8" i="4" s="1"/>
  <c r="G7" i="3"/>
  <c r="G7" i="4" s="1"/>
  <c r="G6" i="3"/>
  <c r="G6" i="4" s="1"/>
  <c r="M36" i="3"/>
  <c r="L36" i="3"/>
  <c r="G30" i="3"/>
  <c r="G30" i="4" s="1"/>
  <c r="G36" i="3"/>
  <c r="N29" i="3"/>
  <c r="N28" i="3"/>
  <c r="K29" i="3"/>
  <c r="K29" i="4" s="1"/>
  <c r="K28" i="3"/>
  <c r="K28" i="4" s="1"/>
  <c r="E28" i="3"/>
  <c r="E28" i="4" s="1"/>
  <c r="H29" i="3"/>
  <c r="H29" i="4" s="1"/>
  <c r="H28" i="3"/>
  <c r="H28" i="4" s="1"/>
  <c r="E29" i="3"/>
  <c r="E29" i="4" s="1"/>
  <c r="E27" i="3"/>
  <c r="E27" i="4" s="1"/>
  <c r="E26" i="3"/>
  <c r="E26" i="4" s="1"/>
  <c r="E25" i="3"/>
  <c r="E25" i="4" s="1"/>
  <c r="E21" i="3"/>
  <c r="E21" i="4" s="1"/>
  <c r="E20" i="3"/>
  <c r="E20" i="4" s="1"/>
  <c r="E19" i="3"/>
  <c r="E19" i="4" s="1"/>
  <c r="E18" i="3"/>
  <c r="E18" i="4" s="1"/>
  <c r="E17" i="3"/>
  <c r="E17" i="4" s="1"/>
  <c r="N14" i="3"/>
  <c r="K14" i="3"/>
  <c r="K14" i="4" s="1"/>
  <c r="J14" i="3"/>
  <c r="J14" i="4" s="1"/>
  <c r="E14" i="3"/>
  <c r="E14" i="4" s="1"/>
  <c r="H23" i="3"/>
  <c r="H23" i="4" s="1"/>
  <c r="E23" i="3"/>
  <c r="E23" i="4" s="1"/>
  <c r="F23" i="3"/>
  <c r="F23" i="4" s="1"/>
  <c r="M10" i="3"/>
  <c r="M9" i="3"/>
  <c r="M7" i="3"/>
  <c r="M6" i="3"/>
  <c r="A6" i="4"/>
  <c r="D3" i="4"/>
  <c r="D4" i="4"/>
  <c r="D6" i="4"/>
  <c r="N36" i="3"/>
  <c r="K36" i="3"/>
  <c r="J36" i="3"/>
  <c r="H36" i="3"/>
  <c r="F36" i="3"/>
  <c r="N32" i="3"/>
  <c r="N33" i="3"/>
  <c r="N23" i="3"/>
  <c r="N11" i="3"/>
  <c r="N8" i="3"/>
  <c r="N27" i="3"/>
  <c r="N26" i="3"/>
  <c r="N21" i="3"/>
  <c r="N20" i="3"/>
  <c r="N16" i="3"/>
  <c r="N15" i="3"/>
  <c r="N13" i="3"/>
  <c r="N10" i="3"/>
  <c r="N9" i="3"/>
  <c r="N7" i="3"/>
  <c r="N6" i="3"/>
  <c r="E12" i="3"/>
  <c r="E12" i="4" s="1"/>
  <c r="E16" i="3"/>
  <c r="E16" i="4" s="1"/>
  <c r="E15" i="3"/>
  <c r="E15" i="4" s="1"/>
  <c r="E13" i="3"/>
  <c r="E13" i="4" s="1"/>
  <c r="E11" i="3"/>
  <c r="E11" i="4" s="1"/>
  <c r="E10" i="3"/>
  <c r="E10" i="4" s="1"/>
  <c r="E9" i="3"/>
  <c r="E9" i="4" s="1"/>
  <c r="E8" i="3"/>
  <c r="E8" i="4" s="1"/>
  <c r="E7" i="3"/>
  <c r="E7" i="4" s="1"/>
  <c r="E6" i="3"/>
  <c r="K27" i="3"/>
  <c r="K27" i="4" s="1"/>
  <c r="K26" i="3"/>
  <c r="K26" i="4" s="1"/>
  <c r="K21" i="3"/>
  <c r="K21" i="4" s="1"/>
  <c r="K20" i="3"/>
  <c r="K20" i="4" s="1"/>
  <c r="K16" i="3"/>
  <c r="K16" i="4" s="1"/>
  <c r="K15" i="3"/>
  <c r="K15" i="4" s="1"/>
  <c r="K13" i="3"/>
  <c r="K13" i="4" s="1"/>
  <c r="K11" i="3"/>
  <c r="K11" i="4" s="1"/>
  <c r="K10" i="3"/>
  <c r="K10" i="4" s="1"/>
  <c r="K9" i="3"/>
  <c r="K9" i="4" s="1"/>
  <c r="K8" i="3"/>
  <c r="K8" i="4" s="1"/>
  <c r="K7" i="3"/>
  <c r="K7" i="4" s="1"/>
  <c r="K6" i="3"/>
  <c r="K6" i="4" s="1"/>
  <c r="J27" i="3"/>
  <c r="J27" i="4" s="1"/>
  <c r="J21" i="3"/>
  <c r="J21" i="4" s="1"/>
  <c r="J20" i="3"/>
  <c r="J20" i="4" s="1"/>
  <c r="J16" i="3"/>
  <c r="J16" i="4" s="1"/>
  <c r="J15" i="3"/>
  <c r="J15" i="4" s="1"/>
  <c r="J13" i="3"/>
  <c r="J13" i="4" s="1"/>
  <c r="J11" i="3"/>
  <c r="J11" i="4" s="1"/>
  <c r="J10" i="3"/>
  <c r="J10" i="4" s="1"/>
  <c r="J9" i="3"/>
  <c r="J9" i="4" s="1"/>
  <c r="J8" i="3"/>
  <c r="J8" i="4" s="1"/>
  <c r="J7" i="3"/>
  <c r="J7" i="4" s="1"/>
  <c r="J6" i="3"/>
  <c r="J6" i="4" s="1"/>
  <c r="M5" i="2" l="1"/>
  <c r="M2" i="2"/>
  <c r="M172" i="2"/>
  <c r="M164" i="2"/>
  <c r="M156" i="2"/>
  <c r="M148" i="2"/>
  <c r="M140" i="2"/>
  <c r="M132" i="2"/>
  <c r="M124" i="2"/>
  <c r="M116" i="2"/>
  <c r="M108" i="2"/>
  <c r="M100" i="2"/>
  <c r="M92" i="2"/>
  <c r="M84" i="2"/>
  <c r="M76" i="2"/>
  <c r="M68" i="2"/>
  <c r="M60" i="2"/>
  <c r="M52" i="2"/>
  <c r="M44" i="2"/>
  <c r="M36" i="2"/>
  <c r="M28" i="2"/>
  <c r="M20" i="2"/>
  <c r="M12" i="2"/>
  <c r="M4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3" i="2"/>
  <c r="E6" i="4"/>
  <c r="M178" i="2"/>
  <c r="M170" i="2"/>
  <c r="M162" i="2"/>
  <c r="M154" i="2"/>
  <c r="M146" i="2"/>
  <c r="M138" i="2"/>
  <c r="M130" i="2"/>
  <c r="M122" i="2"/>
  <c r="M114" i="2"/>
  <c r="M106" i="2"/>
  <c r="M98" i="2"/>
  <c r="M90" i="2"/>
  <c r="M82" i="2"/>
  <c r="M74" i="2"/>
  <c r="M66" i="2"/>
  <c r="M58" i="2"/>
  <c r="M50" i="2"/>
  <c r="M42" i="2"/>
  <c r="M34" i="2"/>
  <c r="M26" i="2"/>
  <c r="M18" i="2"/>
  <c r="M10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174" i="2"/>
  <c r="M166" i="2"/>
  <c r="M158" i="2"/>
  <c r="M150" i="2"/>
  <c r="M142" i="2"/>
  <c r="M134" i="2"/>
  <c r="M126" i="2"/>
  <c r="M118" i="2"/>
  <c r="M110" i="2"/>
  <c r="M102" i="2"/>
  <c r="M94" i="2"/>
  <c r="M86" i="2"/>
  <c r="M78" i="2"/>
  <c r="M70" i="2"/>
  <c r="M62" i="2"/>
  <c r="M54" i="2"/>
  <c r="M46" i="2"/>
  <c r="M38" i="2"/>
  <c r="M30" i="2"/>
  <c r="M22" i="2"/>
  <c r="M14" i="2"/>
  <c r="M6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</calcChain>
</file>

<file path=xl/comments1.xml><?xml version="1.0" encoding="utf-8"?>
<comments xmlns="http://schemas.openxmlformats.org/spreadsheetml/2006/main">
  <authors>
    <author>MaxBohnet</author>
  </authors>
  <commentList>
    <comment ref="M10" authorId="0">
      <text>
        <r>
          <rPr>
            <b/>
            <sz val="9"/>
            <color indexed="81"/>
            <rFont val="Tahoma"/>
            <family val="2"/>
          </rPr>
          <t>MaxBohnet:</t>
        </r>
        <r>
          <rPr>
            <sz val="9"/>
            <color indexed="81"/>
            <rFont val="Tahoma"/>
            <family val="2"/>
          </rPr>
          <t xml:space="preserve">
add Möbel Kraft...</t>
        </r>
      </text>
    </comment>
  </commentList>
</comments>
</file>

<file path=xl/sharedStrings.xml><?xml version="1.0" encoding="utf-8"?>
<sst xmlns="http://schemas.openxmlformats.org/spreadsheetml/2006/main" count="2371" uniqueCount="1405">
  <si>
    <t>Vergleichsfall</t>
  </si>
  <si>
    <t>Nachfragemodell</t>
  </si>
  <si>
    <t>M000004.tra</t>
  </si>
  <si>
    <t>Pendlermodell</t>
  </si>
  <si>
    <t>M000005.tra</t>
  </si>
  <si>
    <t>Personengruppen Analysefall</t>
  </si>
  <si>
    <t>Personengruppen Analysefall einfügen</t>
  </si>
  <si>
    <t>M000006.tra</t>
  </si>
  <si>
    <t>Erzeugungsraten</t>
  </si>
  <si>
    <t>Erzeugungsraten einfügen</t>
  </si>
  <si>
    <t>M000007.tra</t>
  </si>
  <si>
    <t>Basis-Zielpotenziale</t>
  </si>
  <si>
    <t>Basis-Zielpotenziale einfügen</t>
  </si>
  <si>
    <t>M000008.tra</t>
  </si>
  <si>
    <t>Strukturgrößen</t>
  </si>
  <si>
    <t>Strukturgrößen einfügen</t>
  </si>
  <si>
    <t>M000009.tra</t>
  </si>
  <si>
    <t>Nachfragematrizen VISEM</t>
  </si>
  <si>
    <t>Nachfragematrizen, die VISEM rausschreiben soll</t>
  </si>
  <si>
    <t>M000010.tra</t>
  </si>
  <si>
    <t>IV-Matrizen laden</t>
  </si>
  <si>
    <t>IV-Matrizen von Datei lesen</t>
  </si>
  <si>
    <t>Matrizen</t>
  </si>
  <si>
    <t>M000012.tra</t>
  </si>
  <si>
    <t>Parameter Ziel_VMWahlmodell</t>
  </si>
  <si>
    <t>Parameter des Ziel- und Verkehrsmittelwahlmodells</t>
  </si>
  <si>
    <t>M000013.tra</t>
  </si>
  <si>
    <t>OV-Fernverkehr</t>
  </si>
  <si>
    <t>OV-Fernverkehr-Matrizen von Datei lesen</t>
  </si>
  <si>
    <t>M000014.tra</t>
  </si>
  <si>
    <t>Strukturdaten Pendler</t>
  </si>
  <si>
    <t>Strukturdaten Pendlermodell</t>
  </si>
  <si>
    <t>M000015.tra</t>
  </si>
  <si>
    <t>Bilanzfaktoren</t>
  </si>
  <si>
    <t>Kalibrierte Bilanzfaktoren einlesen</t>
  </si>
  <si>
    <t>M000016.tra</t>
  </si>
  <si>
    <t>Parameters_Visem</t>
  </si>
  <si>
    <t>M000017.tra</t>
  </si>
  <si>
    <t>Zielwerte ModalSplit und Distanzen</t>
  </si>
  <si>
    <t>M000018.tra</t>
  </si>
  <si>
    <t>Parameters_Visem kalibriert</t>
  </si>
  <si>
    <t>4,13</t>
  </si>
  <si>
    <t>M000019.tra</t>
  </si>
  <si>
    <t>VisemNachfrage kalibriert speichern</t>
  </si>
  <si>
    <t>M000020.tra</t>
  </si>
  <si>
    <t>Erzeugungsraten modifiziert</t>
  </si>
  <si>
    <t>Mehr Einkaufspendler</t>
  </si>
  <si>
    <t>M000021.tra</t>
  </si>
  <si>
    <t>Radschnellweg Preetz</t>
  </si>
  <si>
    <t>Radschnellweg Preetz (Test)</t>
  </si>
  <si>
    <t>Radverkehrsnetz</t>
  </si>
  <si>
    <t>M000022.tra</t>
  </si>
  <si>
    <t>M000023.tra</t>
  </si>
  <si>
    <t>Uni-Shuttle_</t>
  </si>
  <si>
    <t>Uni-Shuttle Suchsdorf</t>
  </si>
  <si>
    <t>M000025.tra</t>
  </si>
  <si>
    <t>Verknüpfung Bus-Bahn Reg</t>
  </si>
  <si>
    <t>Verknüpfung Bus-Bahn Reg am Beispiel Felde-Nortorf</t>
  </si>
  <si>
    <t>M000026.tra</t>
  </si>
  <si>
    <t>Taktverdichtung_</t>
  </si>
  <si>
    <t>Taktverdichtung am Beispiel Preetz-Schönberg</t>
  </si>
  <si>
    <t>M000027.tra</t>
  </si>
  <si>
    <t>Regio S-Bahn (Busche II)</t>
  </si>
  <si>
    <t>M000029.tra</t>
  </si>
  <si>
    <t>Fördequerung Rev-Mö_</t>
  </si>
  <si>
    <t>Fördequerung Rev-Mö</t>
  </si>
  <si>
    <t>M000030.tra</t>
  </si>
  <si>
    <t>Fördequerung Rev-Mö_Bus</t>
  </si>
  <si>
    <t>Fördequerung Rev-Mö mit Busabbringer Mö</t>
  </si>
  <si>
    <t>M000031.tra</t>
  </si>
  <si>
    <t>Regio S-Bahn (Busche II)_</t>
  </si>
  <si>
    <t>Regio S-Bahn (Busche II) und neue Halte Kroog, Ostseepark mit Zweigleisigkeit bis Raisdorf</t>
  </si>
  <si>
    <t>M000032.tra</t>
  </si>
  <si>
    <t>Expressbus</t>
  </si>
  <si>
    <t>Expressbus am Bsp Eckernförde-Kappeln</t>
  </si>
  <si>
    <t>M000033.tra</t>
  </si>
  <si>
    <t>Attraktive Anbindung GewSt</t>
  </si>
  <si>
    <t>Shuttlebus in Gewerbepark Preetz-Wakendorf</t>
  </si>
  <si>
    <t>M000034.tra</t>
  </si>
  <si>
    <t>066 Pedelec</t>
  </si>
  <si>
    <t>M000035.tra</t>
  </si>
  <si>
    <t>Parameters_Visem kalibriert mit Image</t>
  </si>
  <si>
    <t>M000036.tra</t>
  </si>
  <si>
    <t>OU_Büdelsdorf</t>
  </si>
  <si>
    <t>OU Büdelsdorf</t>
  </si>
  <si>
    <t>M000037.tra</t>
  </si>
  <si>
    <t>E4</t>
  </si>
  <si>
    <t>Metrobusnetz E4</t>
  </si>
  <si>
    <t>M000038.tra</t>
  </si>
  <si>
    <t>T1</t>
  </si>
  <si>
    <t>Tram-Stammstrecke mit Bus-Anpassung 1</t>
  </si>
  <si>
    <t>M000039.tra</t>
  </si>
  <si>
    <t>T2</t>
  </si>
  <si>
    <t>Tram-Stammstrecke mit Bus-Anpassung 2</t>
  </si>
  <si>
    <t>M000040.tra</t>
  </si>
  <si>
    <t>E4_oVSys</t>
  </si>
  <si>
    <t>Metrobusnetz E4 ohne VSys-Effekte</t>
  </si>
  <si>
    <t>M000041.tra</t>
  </si>
  <si>
    <t>MB_Met</t>
  </si>
  <si>
    <t>Metrobus Mettenhof</t>
  </si>
  <si>
    <t>M000042.tra</t>
  </si>
  <si>
    <t>TAN1</t>
  </si>
  <si>
    <t>Uni-Tangente nach Wellingdorf</t>
  </si>
  <si>
    <t>M000043.tra</t>
  </si>
  <si>
    <t>TAN2</t>
  </si>
  <si>
    <t>Uni-Tangente nach Wellingdorf inkl. Li. 9</t>
  </si>
  <si>
    <t>M000044.tra</t>
  </si>
  <si>
    <t>PROS</t>
  </si>
  <si>
    <t>Maßnahmenbündel Uni-Projensdorf inkl. Suchsdorf-Shuttle</t>
  </si>
  <si>
    <t>M000046.tra</t>
  </si>
  <si>
    <t>HAS</t>
  </si>
  <si>
    <t>Bf Hassee - Busanschluss Westseite inkl. Durchbindung Linie 6 als Südtangente</t>
  </si>
  <si>
    <t>M000047.tra</t>
  </si>
  <si>
    <t>5HAM</t>
  </si>
  <si>
    <t>5 als Bus statt AliTa in Hammer (ist umgesetzt)</t>
  </si>
  <si>
    <t>M000048.tra</t>
  </si>
  <si>
    <t>HAMKRU</t>
  </si>
  <si>
    <t>Maßnahme Hammer-Krummbogen</t>
  </si>
  <si>
    <t>M000049.tra</t>
  </si>
  <si>
    <t>ÖV_S</t>
  </si>
  <si>
    <t>ÖV-Spitzenstunde</t>
  </si>
  <si>
    <t>M000050.tra</t>
  </si>
  <si>
    <t>T2a</t>
  </si>
  <si>
    <t>Tram-Stammstrecke mit Bus-Anpassung 2 mit Verlängerung bis Neumühlen-D</t>
  </si>
  <si>
    <t>M000051.tra</t>
  </si>
  <si>
    <t>T2b</t>
  </si>
  <si>
    <t>Tram-Stammstrecke mit Bus-Anpassung 2 mit Ast nach Mettenhof und Wik</t>
  </si>
  <si>
    <t>M000052.tra</t>
  </si>
  <si>
    <t>Tram_Z</t>
  </si>
  <si>
    <t>Tram Zielnetz</t>
  </si>
  <si>
    <t>M000053.tra</t>
  </si>
  <si>
    <t>Tram_Zopt</t>
  </si>
  <si>
    <t>Tram Zielnetz optimiert</t>
  </si>
  <si>
    <t>M000054.tra</t>
  </si>
  <si>
    <t>Tram_ZoptMet</t>
  </si>
  <si>
    <t>Tram Zielnetz optimiert Mettenhof Bus statt Tram</t>
  </si>
  <si>
    <t>M000055.tra</t>
  </si>
  <si>
    <t>NK_Inf</t>
  </si>
  <si>
    <t>NK Infra</t>
  </si>
  <si>
    <t>M000057.tra</t>
  </si>
  <si>
    <t>NK53</t>
  </si>
  <si>
    <t>NK Infra (für Modul 53)</t>
  </si>
  <si>
    <t>M000058.tra</t>
  </si>
  <si>
    <t>NK54</t>
  </si>
  <si>
    <t>NK Infra (für Modul 54)</t>
  </si>
  <si>
    <t>M000059.tra</t>
  </si>
  <si>
    <t>NK55</t>
  </si>
  <si>
    <t>NK Infra (für Modul 55)</t>
  </si>
  <si>
    <t>M000060.tra</t>
  </si>
  <si>
    <t>NK51</t>
  </si>
  <si>
    <t>NK Infra (für Modul 51)</t>
  </si>
  <si>
    <t>M000061.tra</t>
  </si>
  <si>
    <t>Tram_ZoptMet_redBus</t>
  </si>
  <si>
    <t>Tram Zielnetz optimiert Mettenhof Bus statt Tram (reduzierter Busbetrieb)</t>
  </si>
  <si>
    <t>M000062.tra</t>
  </si>
  <si>
    <t>NK62</t>
  </si>
  <si>
    <t>NK Infra (für Modul 62)</t>
  </si>
  <si>
    <t>M000063.tra</t>
  </si>
  <si>
    <t>Takt</t>
  </si>
  <si>
    <t>Taktverdopplung alle Linien in Kiel zw 6 und 18 Uhr ggü Grundtakt/HVZ-Takt (je nach überwiegen)</t>
  </si>
  <si>
    <t>M000064.tra</t>
  </si>
  <si>
    <t>Regio S-Bahn (Busche II)_für Tramnetze</t>
  </si>
  <si>
    <t>M000065.tra</t>
  </si>
  <si>
    <t>Pot_Reg</t>
  </si>
  <si>
    <t>Potential-Planfall Region</t>
  </si>
  <si>
    <t>26,65</t>
  </si>
  <si>
    <t>26,54,65</t>
  </si>
  <si>
    <t>M000066.tra</t>
  </si>
  <si>
    <t>RBS</t>
  </si>
  <si>
    <t>RB nach Schönberg 60er</t>
  </si>
  <si>
    <t>M000067.tra</t>
  </si>
  <si>
    <t>HOF</t>
  </si>
  <si>
    <t>neuer Halt Hofholzallee</t>
  </si>
  <si>
    <t>M000068.tra</t>
  </si>
  <si>
    <t>CHR</t>
  </si>
  <si>
    <t>neuer Halt Christianistr</t>
  </si>
  <si>
    <t>M000069.tra</t>
  </si>
  <si>
    <t>MET</t>
  </si>
  <si>
    <t>neuer Halt Mettenhof Süd</t>
  </si>
  <si>
    <t>M000070.tra</t>
  </si>
  <si>
    <t>SUN</t>
  </si>
  <si>
    <t>neuer Halt Suchsdorf Nord</t>
  </si>
  <si>
    <t>M000071.tra</t>
  </si>
  <si>
    <t>Regio S-Bahn (Busche II) und neue Halte Wellsee Nord, Kroog, Ostseepark mit Zweigleisigkeit bis Raisdorf</t>
  </si>
  <si>
    <t>M000073.tra</t>
  </si>
  <si>
    <t>RBS30</t>
  </si>
  <si>
    <t>RB nach Schönberg 30er</t>
  </si>
  <si>
    <t>M000074.tra</t>
  </si>
  <si>
    <t>Z_SVZ2015</t>
  </si>
  <si>
    <t>Zählwerte auf SVZ 2015 angepasst</t>
  </si>
  <si>
    <t>M000075.tra</t>
  </si>
  <si>
    <t>M000076.tra</t>
  </si>
  <si>
    <t>IV-Kenngrößenmatrizen</t>
  </si>
  <si>
    <t>IV-Kenngrößenmatrizen in Datei schreiben</t>
  </si>
  <si>
    <t>M000077.tra</t>
  </si>
  <si>
    <t>OV-Kenngrößenmatrizen</t>
  </si>
  <si>
    <t>OV-Kenngrößenmatrizen in Datei schreiben</t>
  </si>
  <si>
    <t>M000078.tra</t>
  </si>
  <si>
    <t>WiverMatrizen</t>
  </si>
  <si>
    <t>WiverMatrizen und Nachfragesegmente nach Sektoren lesen</t>
  </si>
  <si>
    <t>M000079.tra</t>
  </si>
  <si>
    <t>OVHauptAktNachfrageMatrizen</t>
  </si>
  <si>
    <t>ÖV-Matrizen nach Hauptaktivitäten</t>
  </si>
  <si>
    <t>M000080.tra</t>
  </si>
  <si>
    <t>OVHauptAktNachfragesegmente</t>
  </si>
  <si>
    <t>ÖV-Nachfragesegmente und Ganglinien nach Hauptaktivitäten</t>
  </si>
  <si>
    <t>M000081.tra</t>
  </si>
  <si>
    <t>Vergleichsmuster</t>
  </si>
  <si>
    <t>Benutzerdefinierte Attribute für Vergleichsmuster</t>
  </si>
  <si>
    <t>M000082.tra</t>
  </si>
  <si>
    <t>M000083.tra</t>
  </si>
  <si>
    <t>Parameter Parken</t>
  </si>
  <si>
    <t>M000084.tra</t>
  </si>
  <si>
    <t>Parameter Parken 1/3</t>
  </si>
  <si>
    <t>Parameter Parken gedrittelt zum testen</t>
  </si>
  <si>
    <t>M000085.tra</t>
  </si>
  <si>
    <t>Parameters_Visem Test</t>
  </si>
  <si>
    <t>Parameters_Visem mit Testfall neu kalibriert</t>
  </si>
  <si>
    <t>M000086.tra</t>
  </si>
  <si>
    <t>Bilanzfaktoren  für Test</t>
  </si>
  <si>
    <t>Kalibrierte Bilanzfaktoren Test einlesen</t>
  </si>
  <si>
    <t>M000087.tra</t>
  </si>
  <si>
    <t>Oberbezirke Auswertung</t>
  </si>
  <si>
    <t>Oberbezirke für Auswertungen</t>
  </si>
  <si>
    <t>Bezirke</t>
  </si>
  <si>
    <t>M000088.tra</t>
  </si>
  <si>
    <t>Matrizen Auswertung</t>
  </si>
  <si>
    <t>Matrizen für Auswertungen einlesen</t>
  </si>
  <si>
    <t>M000089.tra</t>
  </si>
  <si>
    <t>OVHauptAktNachfrageMatrizen Laden</t>
  </si>
  <si>
    <t>ÖV-Matrizen nach Hauptaktivitäten Laden</t>
  </si>
  <si>
    <t>M000090.tra</t>
  </si>
  <si>
    <t>Strukturdaten</t>
  </si>
  <si>
    <t>Strukturdaten als Bezirksattribute</t>
  </si>
  <si>
    <t>M000091.tra</t>
  </si>
  <si>
    <t>Regio S-Bahn (Busche II) und neue Halte Wellsee, Kroog, Ostseepark, Preetz Nord, Preetz KH</t>
  </si>
  <si>
    <t>M000092.tra</t>
  </si>
  <si>
    <t>Pot_Reg final</t>
  </si>
  <si>
    <t>26,92</t>
  </si>
  <si>
    <t>26,54,92</t>
  </si>
  <si>
    <t>M000093.tra</t>
  </si>
  <si>
    <t>RS_ECK</t>
  </si>
  <si>
    <t>Regio S-Bahn Eckernförde</t>
  </si>
  <si>
    <t>M000094.tra</t>
  </si>
  <si>
    <t>RS_NMS</t>
  </si>
  <si>
    <t>Regio S-Bahn Neumünster</t>
  </si>
  <si>
    <t>M000096.tra</t>
  </si>
  <si>
    <t>RA_NMS_PLÖ</t>
  </si>
  <si>
    <t>Reaktivierung NMS-Plön (funktioniert nur mit RS-PRE) - Express-Variante</t>
  </si>
  <si>
    <t>M000097.tra</t>
  </si>
  <si>
    <t>RA_RD-FO</t>
  </si>
  <si>
    <t>Reaktivierung RD-Fockbek auf RB-Basis</t>
  </si>
  <si>
    <t>M000098.tra</t>
  </si>
  <si>
    <t>RS_PRE</t>
  </si>
  <si>
    <t>Regio S-Bahn (Busche II) und neue Halte Wellsee, Kroog, Ostseepark, Preetz Nord, Preetz KH, Preetz Süd</t>
  </si>
  <si>
    <t>M000099.tra</t>
  </si>
  <si>
    <t>Reaktivierung NMS-Plön (funktioniert nur mit RS-PRE) - RB-Variante</t>
  </si>
  <si>
    <t>M000100.tra</t>
  </si>
  <si>
    <t>RS_RD_FO</t>
  </si>
  <si>
    <t>Regio S-Bahn Rendsburg inkl. Reaktivierung RD-Fockbek (30er)</t>
  </si>
  <si>
    <t>M000101.tra</t>
  </si>
  <si>
    <t>RS_RD_FO_T</t>
  </si>
  <si>
    <t>Regio S-Bahn Rendsburg inkl. Reaktivierung RD-Fockbek (30er) für Tram-Planfall</t>
  </si>
  <si>
    <t>54,98</t>
  </si>
  <si>
    <t>M000102.tra</t>
  </si>
  <si>
    <t>RS_PRE inkl. Tram KI</t>
  </si>
  <si>
    <t>M000104.tra</t>
  </si>
  <si>
    <t>Pot_Reg für RS inkl. allen RS</t>
  </si>
  <si>
    <t>Potential-Planfall Region für RS-Planfälle inkl allen RS</t>
  </si>
  <si>
    <t>26,74,94,96,98,100,102,104</t>
  </si>
  <si>
    <t>26,54,104,74,94,96,100,98,102</t>
  </si>
  <si>
    <t>M000105.tra</t>
  </si>
  <si>
    <t>OV-Matrizen laden</t>
  </si>
  <si>
    <t>OV-Matrizen von Datei lesen</t>
  </si>
  <si>
    <t>M000106.tra</t>
  </si>
  <si>
    <t>Matrizen ÖV-Planfall</t>
  </si>
  <si>
    <t>Matrizen ÖV-Planfall definieren</t>
  </si>
  <si>
    <t>M000107.tra</t>
  </si>
  <si>
    <t>Radverkehrsförderung</t>
  </si>
  <si>
    <t>Pedelecs, Radschnellwege, Fahrradparken, Kampagnen</t>
  </si>
  <si>
    <t>M000108.tra</t>
  </si>
  <si>
    <t>Fußverkehrsförderung</t>
  </si>
  <si>
    <t>Umbau Straßen, Verkehrsberuhigung, Verbesserung Lärm+Luft, Verringerung Umlaufzeiten, Verbesserung Verkehrssicherheit</t>
  </si>
  <si>
    <t>M000109.tra</t>
  </si>
  <si>
    <t>Mobilitätsmanagement</t>
  </si>
  <si>
    <t>Betriebliches MM und MM für Senioren</t>
  </si>
  <si>
    <t>M000110.tra</t>
  </si>
  <si>
    <t>Parkraummanagement</t>
  </si>
  <si>
    <t>Maßnahmen des Parkraummanagements in den Zentren und GE-Gebieten</t>
  </si>
  <si>
    <t>4,84</t>
  </si>
  <si>
    <t>M000111.tra</t>
  </si>
  <si>
    <t>Paramsr Ziel_VMWahlmodell angepasst</t>
  </si>
  <si>
    <t>Parameter des Ziel- und Verkehrsmittelwahlmodells angepasst</t>
  </si>
  <si>
    <t>M000112.tra</t>
  </si>
  <si>
    <t>Matrizen Kalibrierung</t>
  </si>
  <si>
    <t>Matrizen Kalibrierung definieren</t>
  </si>
  <si>
    <t>M000113.tra</t>
  </si>
  <si>
    <t>Matrizen Nachfragefall laden</t>
  </si>
  <si>
    <t>Matrizen Nachfrage-Planfall laden</t>
  </si>
  <si>
    <t>M000114.tra</t>
  </si>
  <si>
    <t>Personengruppen Kiel Analyse</t>
  </si>
  <si>
    <t>Personengruppen Kiel Analysefall</t>
  </si>
  <si>
    <t>M000115.tra</t>
  </si>
  <si>
    <t>Personengruppen MZ Analyse</t>
  </si>
  <si>
    <t>Personengruppen Mittelzentren Analysefall</t>
  </si>
  <si>
    <t>M000117.tra</t>
  </si>
  <si>
    <t>Personengruppen NMS Analye</t>
  </si>
  <si>
    <t>M000118.tra</t>
  </si>
  <si>
    <t>Personengruppen Kieler Umland Analye</t>
  </si>
  <si>
    <t>M000119.tra</t>
  </si>
  <si>
    <t>Personengruppen ländliche Gemeinden Analye</t>
  </si>
  <si>
    <t>M000120.tra</t>
  </si>
  <si>
    <t>Personengruppen Einpendler Analye</t>
  </si>
  <si>
    <t>M000121.tra</t>
  </si>
  <si>
    <t>Params Ziel_VMWahlmodell Hoch</t>
  </si>
  <si>
    <t>Parameter des Ziel- und Verkehrsmittelwahlmodells Test mit höherenTT-Parametern</t>
  </si>
  <si>
    <t>M000122.tra</t>
  </si>
  <si>
    <t>Params Ziel_VMWahlmodell Niedrig</t>
  </si>
  <si>
    <t>Parameter des Ziel- und Verkehrsmittelwahlmodells Test mit niedrigerenTT-Parametern</t>
  </si>
  <si>
    <t>M000123.tra</t>
  </si>
  <si>
    <t>Parameters_Visem kalibi Hoch</t>
  </si>
  <si>
    <t>Parameters_Visem kalibriert für hohe tt-params</t>
  </si>
  <si>
    <t>M000124.tra</t>
  </si>
  <si>
    <t>Parameters_Visem kali Niedrig</t>
  </si>
  <si>
    <t>Parameters_Visem kalibriert für niedrige tt-params</t>
  </si>
  <si>
    <t>M000125.tra</t>
  </si>
  <si>
    <t>Matrizen Kalibrierung Hoch</t>
  </si>
  <si>
    <t>Matrizen Kalibrierung definieren Hohe VMWahl-Parameter</t>
  </si>
  <si>
    <t>M000126.tra</t>
  </si>
  <si>
    <t>Matrizen Kalibrierung Niedrig</t>
  </si>
  <si>
    <t>Matrizen Kalibrierung definieren Niedrige VMWahl-Parameter</t>
  </si>
  <si>
    <t>M000127.tra</t>
  </si>
  <si>
    <t>Umgehungsstraße XY</t>
  </si>
  <si>
    <t>Umgehung von A-Dorf mit Anschluss an die Hauptstraße</t>
  </si>
  <si>
    <t>IV-Netz</t>
  </si>
  <si>
    <t>M000128.tra</t>
  </si>
  <si>
    <t>Zufahrt B76</t>
  </si>
  <si>
    <t>Zuschlag für B76 Auffahrten</t>
  </si>
  <si>
    <t>M000129.tra</t>
  </si>
  <si>
    <t>Personengruppen Prognosefall 2030</t>
  </si>
  <si>
    <t>M000130.tra</t>
  </si>
  <si>
    <t>Strukturdaten Prognosefall</t>
  </si>
  <si>
    <t>Strukturdaten als Bezirksattribute für 2030</t>
  </si>
  <si>
    <t>M000131.tra</t>
  </si>
  <si>
    <t>Matrizen PNF laden</t>
  </si>
  <si>
    <t>Matrizen Prognosenullfall 2030 laden</t>
  </si>
  <si>
    <t>M000132.tra</t>
  </si>
  <si>
    <t>Matrizen LBV 2010</t>
  </si>
  <si>
    <t>M000133.tra</t>
  </si>
  <si>
    <t>Matrizen LBV 2030</t>
  </si>
  <si>
    <t>M000134.tra</t>
  </si>
  <si>
    <t>PNV-IV-Maßnahmen</t>
  </si>
  <si>
    <t>A21, Kanaltunnel, A7</t>
  </si>
  <si>
    <t>M000135.tra</t>
  </si>
  <si>
    <t>Basis-Zielpotenziale2030</t>
  </si>
  <si>
    <t>Basis-Zielpotenziale 2030 einfügen</t>
  </si>
  <si>
    <t>M000136.tra</t>
  </si>
  <si>
    <t>ÖV Klimaschutzszenario</t>
  </si>
  <si>
    <t>ÖV-Klimaschutzszenario mit allen Maßnahmen des Masterplans Mobilität der KielRegion</t>
  </si>
  <si>
    <t>ÖV-Netz</t>
  </si>
  <si>
    <t>M000137.tra</t>
  </si>
  <si>
    <t>Fußverkehrsförderung stark</t>
  </si>
  <si>
    <t>M000138.tra</t>
  </si>
  <si>
    <t>KIREG</t>
  </si>
  <si>
    <t>Kiel-Region als Gebiet</t>
  </si>
  <si>
    <t>M000139.tra</t>
  </si>
  <si>
    <t>Personengruppen Kiel-Nord Analyse</t>
  </si>
  <si>
    <t>Personengruppen Kiel-Nord Analysefall</t>
  </si>
  <si>
    <t>M000140.tra</t>
  </si>
  <si>
    <t>Personengruppen Kiel-Nordwest Analyse</t>
  </si>
  <si>
    <t>Personengruppen Kiel-Nordwest Analysefall</t>
  </si>
  <si>
    <t>M000141.tra</t>
  </si>
  <si>
    <t>Personengruppen Kiel-Mitte Analyse</t>
  </si>
  <si>
    <t>Personengruppen Kiel-Mitte Analysefall</t>
  </si>
  <si>
    <t>M000142.tra</t>
  </si>
  <si>
    <t>Personengruppen Kiel-SW Analyse</t>
  </si>
  <si>
    <t>Personengruppen Kiel-SW Analysefall</t>
  </si>
  <si>
    <t>M000143.tra</t>
  </si>
  <si>
    <t>Personengruppen Kiel-Süd Analyse</t>
  </si>
  <si>
    <t>Personengruppen Kiel-Süd Analysefall</t>
  </si>
  <si>
    <t>M000144.tra</t>
  </si>
  <si>
    <t>Personengruppen Kiel-Ost Analyse</t>
  </si>
  <si>
    <t>Personengruppen Kiel-Ost Analysefall</t>
  </si>
  <si>
    <t>M000145.tra</t>
  </si>
  <si>
    <t>Bilanzfaktoren Parameter Niedrig</t>
  </si>
  <si>
    <t>Kalibrierte Bilanzfaktoren Parameter Niedrig</t>
  </si>
  <si>
    <t>M000146.tra</t>
  </si>
  <si>
    <t>VisemNachfrage ParamsNiedrig kalibriert speichern</t>
  </si>
  <si>
    <t>VisemNachfrage ParamsNiedrig  kalibriert speichern</t>
  </si>
  <si>
    <t>M000147.tra</t>
  </si>
  <si>
    <t>ÖV-Kenngrößen-Matrizen speichern</t>
  </si>
  <si>
    <t>M000148.tra</t>
  </si>
  <si>
    <t>Parameter Parken alt</t>
  </si>
  <si>
    <t>M000149.tra</t>
  </si>
  <si>
    <t>IV-KGMatrizen ParamsNiedrig kalibriert</t>
  </si>
  <si>
    <t>M000150.tra</t>
  </si>
  <si>
    <t>Laboe_Heikendorf</t>
  </si>
  <si>
    <t>Anbindungen anpassen</t>
  </si>
  <si>
    <t>Anbindungen</t>
  </si>
  <si>
    <t>M000151.tra</t>
  </si>
  <si>
    <t>KF_SrVGebiet</t>
  </si>
  <si>
    <t>Korrekturfaktor Pkw-Nutzung für SrV-Gebiet anlegen</t>
  </si>
  <si>
    <t>M000152.tra</t>
  </si>
  <si>
    <t>MatrizenLogsum</t>
  </si>
  <si>
    <t>Matrizen mit den Logsum-Erreichbarkeiten für alle Personengruppen</t>
  </si>
  <si>
    <t>4,5</t>
  </si>
  <si>
    <t>5,4</t>
  </si>
  <si>
    <t>M000153.tra</t>
  </si>
  <si>
    <t>Bilanzfaktoren mit LS-Formel</t>
  </si>
  <si>
    <t>M000154.tra</t>
  </si>
  <si>
    <t>IV-KGMatrizen mit LS-Formel</t>
  </si>
  <si>
    <t>IV-KGMatrizen mit LS-Formel kalibriert</t>
  </si>
  <si>
    <t>M000155.tra</t>
  </si>
  <si>
    <t>VisemNachfrage mit LS-Formel kalibriert speichern</t>
  </si>
  <si>
    <t>VisemNachfrage mit LS-Formel  kalibriert speichern</t>
  </si>
  <si>
    <t>M000156.tra</t>
  </si>
  <si>
    <t>Params Ziel_VMWahl mit LS-Formel</t>
  </si>
  <si>
    <t>Parameter des Ziel- und Verkehrsmittelwahlmodells mit LS-Formel</t>
  </si>
  <si>
    <t>M000157.tra</t>
  </si>
  <si>
    <t>Parameters_Visem mit LS-Formel</t>
  </si>
  <si>
    <t>Parameters_Visem kalibriert mit LS-Formel</t>
  </si>
  <si>
    <t>M000158.tra</t>
  </si>
  <si>
    <t>VStromFuzzy-Daten</t>
  </si>
  <si>
    <t>Fuzzy</t>
  </si>
  <si>
    <t>4,80</t>
  </si>
  <si>
    <t>M000159.tra</t>
  </si>
  <si>
    <t>KF_Logsum</t>
  </si>
  <si>
    <t>Korrekturfaktoren Logsum-Parameter je Bezirk, in MZ angepasst</t>
  </si>
  <si>
    <t>5,4,153</t>
  </si>
  <si>
    <t>M000160.tra</t>
  </si>
  <si>
    <t>KF_Logsum invalid</t>
  </si>
  <si>
    <t>Korrekturfaktoren Logsum-Parameter je Bezirk, aus Accessibility_Arbeit abgeleitet</t>
  </si>
  <si>
    <t>M000161.tra</t>
  </si>
  <si>
    <t>Factor_Tickets</t>
  </si>
  <si>
    <t>Umrechnungsfaktoren Einzelticketpreis -&gt; ÖV-Fahrtkosten</t>
  </si>
  <si>
    <t>M000162.tra</t>
  </si>
  <si>
    <t>KF_Logsum_Aktivity</t>
  </si>
  <si>
    <t>Korrekturfaktoren Logsum-Parameter je Bezirk und Aktivität</t>
  </si>
  <si>
    <t>M000163.tra</t>
  </si>
  <si>
    <t>Oberbezirke SrV Gebietstypen</t>
  </si>
  <si>
    <t>Oberbezirke SrV Gebietstypen zuladen</t>
  </si>
  <si>
    <t>M000164.tra</t>
  </si>
  <si>
    <t>TSysPreference</t>
  </si>
  <si>
    <t>ÖV-Verkehrssystem-Präferenz</t>
  </si>
  <si>
    <t>M000165.tra</t>
  </si>
  <si>
    <t>CIT</t>
  </si>
  <si>
    <t>Citytunnel Kiel</t>
  </si>
  <si>
    <t>74,94,96,99,101</t>
  </si>
  <si>
    <t>99,74,94,96,98,101</t>
  </si>
  <si>
    <t>M000166.tra</t>
  </si>
  <si>
    <t>BRT</t>
  </si>
  <si>
    <t>BRT-System für Kiel (basierend auf MetroBus)</t>
  </si>
  <si>
    <t>M000167.tra</t>
  </si>
  <si>
    <t>ÖV Trapeze Zähldaten</t>
  </si>
  <si>
    <t>Zähldaten</t>
  </si>
  <si>
    <t>M000168.tra</t>
  </si>
  <si>
    <t>TSysPreferenceAttr</t>
  </si>
  <si>
    <t>ÖV-Verkehrssystem-Präferenz Benutzerdefiniertes Attribut</t>
  </si>
  <si>
    <t>M000169.tra</t>
  </si>
  <si>
    <t>RT1 Infra</t>
  </si>
  <si>
    <t>RegioTram Infrastruktur</t>
  </si>
  <si>
    <t>M000170.tra</t>
  </si>
  <si>
    <t>RegioTram Konzept1</t>
  </si>
  <si>
    <t>RT Konzept 1</t>
  </si>
  <si>
    <t>26,54,170,104,74,94,96,100,98,102,105</t>
  </si>
  <si>
    <t>M000171.tra</t>
  </si>
  <si>
    <t>RE-Kopplung HH-KI/NMS</t>
  </si>
  <si>
    <t>RE-Auskopplung nach Kiel aus RE HH-NMS</t>
  </si>
  <si>
    <t>M000172.tra</t>
  </si>
  <si>
    <t>RA_NMS_LÜTJ</t>
  </si>
  <si>
    <t>Reaktivierung NMS-Plön-Malente-Lütjenburg</t>
  </si>
  <si>
    <t>26,54,104,74,94,96,100,98,102,105</t>
  </si>
  <si>
    <t>M000173.tra</t>
  </si>
  <si>
    <t>Linienpakete A+B alt</t>
  </si>
  <si>
    <t>M000174.tra</t>
  </si>
  <si>
    <t>Anpassung_Basisversion Klein</t>
  </si>
  <si>
    <t>M000175.tra</t>
  </si>
  <si>
    <t>Linienpakete A+B</t>
  </si>
  <si>
    <t>M000176.tra</t>
  </si>
  <si>
    <t>Planfall Tram Stufe 1</t>
  </si>
  <si>
    <t>186,176,99,94,98,101,187,185,179</t>
  </si>
  <si>
    <t>M000177.tra</t>
  </si>
  <si>
    <t>Linienpakete A+B + RegioSBahn</t>
  </si>
  <si>
    <t>186,176,99,94,98,101,187,185</t>
  </si>
  <si>
    <t>M000179.tra</t>
  </si>
  <si>
    <t>Planfall BRT</t>
  </si>
  <si>
    <t>M000180.tra</t>
  </si>
  <si>
    <t>Planfall Metrobus</t>
  </si>
  <si>
    <t>186,176,99,94,98,101,187,185,179,182</t>
  </si>
  <si>
    <t>M000181.tra</t>
  </si>
  <si>
    <t>Vergleichsfall 2035</t>
  </si>
  <si>
    <t>Vergleichsfall 2035 Klimaschutz</t>
  </si>
  <si>
    <t>M000182.tra</t>
  </si>
  <si>
    <t>Planfall RegioTram</t>
  </si>
  <si>
    <t>186,176,99,94,98,101,187,185,179,177</t>
  </si>
  <si>
    <t>M000184.tra</t>
  </si>
  <si>
    <t>RegioSBahn</t>
  </si>
  <si>
    <t>RegioSBahn Angebot incl. Verbindungsstrecken zur Tram</t>
  </si>
  <si>
    <t>94,99,101,187</t>
  </si>
  <si>
    <t>186,99,94,98,101,187</t>
  </si>
  <si>
    <t>M000185.tra</t>
  </si>
  <si>
    <t>Kopplung HH-KI/NMS</t>
  </si>
  <si>
    <t>M000186.tra</t>
  </si>
  <si>
    <t>SBahn Kiel-NMS</t>
  </si>
  <si>
    <t>M000187.tra</t>
  </si>
  <si>
    <t>CIT Infrastruktur</t>
  </si>
  <si>
    <t>Citytunnel Kiel Infrastruktur</t>
  </si>
  <si>
    <t>186,99,94,98,101,187,185</t>
  </si>
  <si>
    <t>M000188.tra</t>
  </si>
  <si>
    <t>Citti-Tunnel Angebot</t>
  </si>
  <si>
    <t>186,176,99,94,98,101,187,185,188</t>
  </si>
  <si>
    <t>M000189.tra</t>
  </si>
  <si>
    <t>Planfall Tram 10er</t>
  </si>
  <si>
    <t>Planfall Tram Stufe 1 10-Min-Takt</t>
  </si>
  <si>
    <t>M000190.tra</t>
  </si>
  <si>
    <t>Beschriftungen An</t>
  </si>
  <si>
    <t>M000191.tra</t>
  </si>
  <si>
    <t>Planfall RegioTram 10er</t>
  </si>
  <si>
    <t>186,176,99,94,98,101,187,185,179,190</t>
  </si>
  <si>
    <t>M000192.tra</t>
  </si>
  <si>
    <t>No</t>
  </si>
  <si>
    <t>Rang</t>
  </si>
  <si>
    <t>Code</t>
  </si>
  <si>
    <t>Name</t>
  </si>
  <si>
    <t>Gruppe</t>
  </si>
  <si>
    <t xml:space="preserve">Abhängig von </t>
  </si>
  <si>
    <t>Betroffen</t>
  </si>
  <si>
    <t>IV-Analysefall</t>
  </si>
  <si>
    <t>IV-Analysefall Umlegungsrechnung</t>
  </si>
  <si>
    <t>12,82,91</t>
  </si>
  <si>
    <t>12,91,82</t>
  </si>
  <si>
    <t>(!) Berechnet (nicht aktuell)</t>
  </si>
  <si>
    <t>OV-Analysefall</t>
  </si>
  <si>
    <t>OV-Analysefall Umlegungsrechnung</t>
  </si>
  <si>
    <t>80,81,82,90,106,165,169</t>
  </si>
  <si>
    <t>106,80,90,81,82,169,165</t>
  </si>
  <si>
    <t>Berechnet (nicht aktuell)</t>
  </si>
  <si>
    <t>Planfall ÖV 15-19h -Template</t>
  </si>
  <si>
    <t>Planfall ÖV nr 15-19 Uhr Zeitscheiben (Vorlage)</t>
  </si>
  <si>
    <t>4,5,6,9,13,15,16,19</t>
  </si>
  <si>
    <t>5,4,15,13,6,16,9,19</t>
  </si>
  <si>
    <t>Nicht berechnet</t>
  </si>
  <si>
    <t>Planfall ÖV -Template</t>
  </si>
  <si>
    <t>Planfall ÖV mit Zeitscheiben (Vorlage)</t>
  </si>
  <si>
    <t>4,5,6,8,9,15,16,80,81,84,91,153,154,157,158,160,162,163,164,165</t>
  </si>
  <si>
    <t>5,4,15,157,84,6,8,162,16,154,9,158,80,91,81,153,160,163,164,165</t>
  </si>
  <si>
    <t>Planfall IV mit Nachfrage -Template</t>
  </si>
  <si>
    <t>Planfall IV (Vorlage) mit Nachfrageberechnung</t>
  </si>
  <si>
    <t>4,5,6,8,9,15,81,84,91,153,154,157,158,160,162,163,164</t>
  </si>
  <si>
    <t>5,4,15,157,84,6,8,162,154,9,158,80,91,81,153,160,163,164</t>
  </si>
  <si>
    <t>Planfall Erzeugungsraten Template</t>
  </si>
  <si>
    <t>Angepasste Erzeugungsraten</t>
  </si>
  <si>
    <t>4,5,6,9,13,15,16,19,21</t>
  </si>
  <si>
    <t>5,4,15,13,6,16,9,19,21</t>
  </si>
  <si>
    <t>Planfall Radschnellweg Template</t>
  </si>
  <si>
    <t>Radschnellweg</t>
  </si>
  <si>
    <t>4,5,6,9,13,15,16,19,22</t>
  </si>
  <si>
    <t>5,4,15,13,6,16,9,19,22</t>
  </si>
  <si>
    <t>4,5,6,9,13,15,16,19,25</t>
  </si>
  <si>
    <t>5,4,15,13,6,16,9,19,25</t>
  </si>
  <si>
    <t>Taktverdichtung_Bsp Preetz-Schönberg</t>
  </si>
  <si>
    <t>4,5,6,9,13,15,16,19,27</t>
  </si>
  <si>
    <t>5,4,15,13,6,16,9,19,27</t>
  </si>
  <si>
    <t>4,5,6,9,13,15,16,19,29</t>
  </si>
  <si>
    <t>5,4,15,13,6,16,9,19,29</t>
  </si>
  <si>
    <t>4,5,6,9,13,15,16,19,30</t>
  </si>
  <si>
    <t>5,4,15,13,6,16,9,19,30</t>
  </si>
  <si>
    <t>4,5,6,9,13,15,16,19,31</t>
  </si>
  <si>
    <t>5,4,15,13,6,16,9,19,31</t>
  </si>
  <si>
    <t>Regio S-Bahn (Busche II) und neue Hp</t>
  </si>
  <si>
    <t>4,5,6,9,13,15,16,19,32</t>
  </si>
  <si>
    <t>BusBahnVerkn</t>
  </si>
  <si>
    <t>BusBahnVerkn am Bsp Felde Nortorf</t>
  </si>
  <si>
    <t>4,5,6,9,13,15,16,19,26</t>
  </si>
  <si>
    <t>Expressbus Eck-Kap</t>
  </si>
  <si>
    <t>Expressbus Bsp Eckernförde-Kappeln</t>
  </si>
  <si>
    <t>4,5,6,9,13,15,16,19,33</t>
  </si>
  <si>
    <t>5,4,15,13,6,16,9,19,33</t>
  </si>
  <si>
    <t>GewShu</t>
  </si>
  <si>
    <t>Gewerbeshuttle Preetz-Wak</t>
  </si>
  <si>
    <t>4,5,6,9,13,15,16,19,34</t>
  </si>
  <si>
    <t>5,4,15,13,6,16,9,19,34</t>
  </si>
  <si>
    <t>066 Pedelec und Image</t>
  </si>
  <si>
    <t>4,5,6,9,13,15,16,35,36</t>
  </si>
  <si>
    <t>5,4,15,13,6,16,9,36,35</t>
  </si>
  <si>
    <t>4,5,6,9,13,15,16,19,35</t>
  </si>
  <si>
    <t>5,4,15,13,6,16,9,19,35</t>
  </si>
  <si>
    <t>4,5,6,9,13,15,16,19,37</t>
  </si>
  <si>
    <t>5,4,15,13,6,16,9,19,37</t>
  </si>
  <si>
    <t>Planfall ÖV mit Zeitscheiben -Template</t>
  </si>
  <si>
    <t>4,5,6,9,13,15,16,19,38,80,81</t>
  </si>
  <si>
    <t>Tramlinie 1</t>
  </si>
  <si>
    <t>4,5,6,9,13,15,16,19,39</t>
  </si>
  <si>
    <t>5,4,15,13,6,16,9,19,39</t>
  </si>
  <si>
    <t>Tramlinie 2</t>
  </si>
  <si>
    <t>4,5,6,9,13,15,16,19,40</t>
  </si>
  <si>
    <t>5,4,15,13,6,16,9,19,40</t>
  </si>
  <si>
    <t>E4 ohne VSys-Effekte</t>
  </si>
  <si>
    <t>4,5,6,9,13,15,16,19,41,80,81</t>
  </si>
  <si>
    <t>5,4,15,13,6,16,9,19,41,80,81</t>
  </si>
  <si>
    <t>M_Met</t>
  </si>
  <si>
    <t>4,5,6,9,13,15,16,19,42</t>
  </si>
  <si>
    <t>5,4,15,13,6,16,9,19,42</t>
  </si>
  <si>
    <t>TAN</t>
  </si>
  <si>
    <t>4,5,6,9,13,15,16,19,43</t>
  </si>
  <si>
    <t>5,4,15,13,6,16,9,19,43</t>
  </si>
  <si>
    <t>4,5,6,9,13,15,16,19,44</t>
  </si>
  <si>
    <t>5,4,15,13,6,16,9,19,44</t>
  </si>
  <si>
    <t>Maßnahmenbündel Uni-Projensdorf inkl. Suchsdorf</t>
  </si>
  <si>
    <t>4,5,6,9,13,15,16,19,46</t>
  </si>
  <si>
    <t>5,4,15,13,6,16,9,19,46</t>
  </si>
  <si>
    <t>4,5,6,9,13,15,16,19,47</t>
  </si>
  <si>
    <t>5,4,15,13,6,16,9,19,47</t>
  </si>
  <si>
    <t>4,5,6,9,13,15,16,19,48</t>
  </si>
  <si>
    <t>5,4,15,13,6,16,9,19,48</t>
  </si>
  <si>
    <t>4,5,6,9,13,15,16,19,49</t>
  </si>
  <si>
    <t>5,4,15,13,6,16,9,19,49</t>
  </si>
  <si>
    <t>4,5,6,9,13,15,16,19,50</t>
  </si>
  <si>
    <t>5,4,15,13,6,16,9,19,50</t>
  </si>
  <si>
    <t>4,5,6,8,9,13,15,16,19,51,80,81,91</t>
  </si>
  <si>
    <t>5,4,15,13,6,8,16,9,19,51,80,91,81</t>
  </si>
  <si>
    <t>Tram-Stammstrecke mit Bus-Anpassung 2 mit Verlängerung bis Mettenhof</t>
  </si>
  <si>
    <t>4,5,6,9,13,15,16,19,52</t>
  </si>
  <si>
    <t>5,4,15,13,6,16,9,19,52</t>
  </si>
  <si>
    <t>4,5,6,9,13,15,16,19,53</t>
  </si>
  <si>
    <t>5,4,15,13,6,16,9,19,53</t>
  </si>
  <si>
    <t>4,5,6,9,13,15,16,19,54</t>
  </si>
  <si>
    <t>Tram Zielnetz optimiert mit Bus statt Tram Mettenhof</t>
  </si>
  <si>
    <t>4,5,6,9,13,15,16,19,55</t>
  </si>
  <si>
    <t>5,4,15,13,6,16,9,19,55</t>
  </si>
  <si>
    <t>Tram_Z_NK</t>
  </si>
  <si>
    <t>4,5,6,9,13,15,16,19,53,58</t>
  </si>
  <si>
    <t>5,4,15,13,6,16,9,19,53,58</t>
  </si>
  <si>
    <t>Tram_Zopt_NK</t>
  </si>
  <si>
    <t>4,5,6,8,9,13,15,16,19,54,59,80,81,91</t>
  </si>
  <si>
    <t>Tram_ZoptMet_NK</t>
  </si>
  <si>
    <t>4,5,6,9,13,15,16,19,55,60</t>
  </si>
  <si>
    <t>5,4,15,13,6,16,9,19,55,60</t>
  </si>
  <si>
    <t>T2a_NK</t>
  </si>
  <si>
    <t>4,5,6,9,13,15,16,19,51,61</t>
  </si>
  <si>
    <t>5,4,15,13,6,16,9,19,51,61</t>
  </si>
  <si>
    <t>Tram_ZoptMet_redB_NK</t>
  </si>
  <si>
    <t>Tram Zielnetz optimiert mit Bus statt Tram Mettenhof mit red. Bus</t>
  </si>
  <si>
    <t>4,5,6,9,13,15,16,19,62,63</t>
  </si>
  <si>
    <t>5,4,15,13,6,16,9,19,62,63</t>
  </si>
  <si>
    <t>Takt verdoppelt in Kiel</t>
  </si>
  <si>
    <t>4,5,6,9,13,15,16,19,64</t>
  </si>
  <si>
    <t>5,4,15,13,6,16,9,19,50,64</t>
  </si>
  <si>
    <t>Tram_Zopt_NK_BII</t>
  </si>
  <si>
    <t>Tram Zielnetz optimiert mit Busche II</t>
  </si>
  <si>
    <t>4,5,6,8,9,13,15,16,19,54,59,65,80,81</t>
  </si>
  <si>
    <t>PotReg</t>
  </si>
  <si>
    <t>4,5,6,8,9,13,15,16,19,66,80,81,91</t>
  </si>
  <si>
    <t>Planfall ÖV mit Zeitscheiben (Vorlage) - neue Pgr 4-17</t>
  </si>
  <si>
    <t>4,5,6,8,9,13,15,16,19,67,80,81,91</t>
  </si>
  <si>
    <t>PotReg mit RBS30</t>
  </si>
  <si>
    <t>4,5,6,8,9,13,15,16,19,66,74,80,81,91</t>
  </si>
  <si>
    <t>4,5,6,8,9,13,15,16,19,68,80,81</t>
  </si>
  <si>
    <t>4,5,6,8,9,13,15,16,19,69,80,81,91</t>
  </si>
  <si>
    <t>4,5,6,8,9,13,15,16,19,70,80,81</t>
  </si>
  <si>
    <t>4,5,6,8,9,13,15,16,19,71,80,81</t>
  </si>
  <si>
    <t>4,5,6,8,9,13,15,16,19,73,80,81</t>
  </si>
  <si>
    <t>RBS 30er-Takt</t>
  </si>
  <si>
    <t>4,5,6,8,9,13,15,16,19,74,80,81</t>
  </si>
  <si>
    <t>5,4,15,13,6,8,16,9,19,74,80,81</t>
  </si>
  <si>
    <t>IV-Kenngrößen</t>
  </si>
  <si>
    <t>IV-Kenngrößen berechnen</t>
  </si>
  <si>
    <t>12,77,82</t>
  </si>
  <si>
    <t>77,12,82</t>
  </si>
  <si>
    <t>OV-Kenngrößen</t>
  </si>
  <si>
    <t>OV-Kenngrößen berechnen</t>
  </si>
  <si>
    <t>4,78,84</t>
  </si>
  <si>
    <t>IV-Analysefall mit Wiver-Branchen detailliert</t>
  </si>
  <si>
    <t>12,79,82</t>
  </si>
  <si>
    <t>Kalibrierung Analysefall</t>
  </si>
  <si>
    <t>Kalibrierung Nachfrage Analysefall</t>
  </si>
  <si>
    <t>4,5,6,8,9,13,15,16,18,19,20,80,91</t>
  </si>
  <si>
    <t>5,4,20,15,13,6,8,18,16,9,19,80,91</t>
  </si>
  <si>
    <t>Planfall ÖV Template</t>
  </si>
  <si>
    <t>4,5,6,8,9,13,15,16,19,80,81,91</t>
  </si>
  <si>
    <t>5,4,15,13,6,8,16,9,19,80,91,81</t>
  </si>
  <si>
    <t>Eine Wiver-Branche</t>
  </si>
  <si>
    <t>Eine Wiver-Branche umlegen</t>
  </si>
  <si>
    <t>Kalibrierung Testfall</t>
  </si>
  <si>
    <t>4,5,6,8,9,13,15,18,19,20,80,85,87</t>
  </si>
  <si>
    <t>5,4,20,15,13,6,8,18,87,9,85,19,80</t>
  </si>
  <si>
    <t>Matrix-Auswertung Oberbezirke</t>
  </si>
  <si>
    <t>82,88,89</t>
  </si>
  <si>
    <t>88,89,82</t>
  </si>
  <si>
    <t>12,75,82,91</t>
  </si>
  <si>
    <t>12,75,91,82</t>
  </si>
  <si>
    <t>ÖV-Analysefall</t>
  </si>
  <si>
    <t>4,5,6,8,9,13,15,16,80,81,84,91,107,112</t>
  </si>
  <si>
    <t>5,4,107,15,13,112,84,6,8,16,9,80,91,81</t>
  </si>
  <si>
    <t>Planfall IV ohne  Nachfrage - Template</t>
  </si>
  <si>
    <t>Planfall IV ohne Nachfrageberechnung (Vorlage)</t>
  </si>
  <si>
    <t>PotReg final</t>
  </si>
  <si>
    <t>PotReg mit Regio-S-Bahn 1. Stufe</t>
  </si>
  <si>
    <t>4,5,6,8,9,13,15,16,19,74,80,81,91,93</t>
  </si>
  <si>
    <t>PotReg final IV</t>
  </si>
  <si>
    <t>PotReg mit Regio-S-Bahn 1. Stufe IV</t>
  </si>
  <si>
    <t>4,5,6,8,9,13,15,16,19,80,81,91,99</t>
  </si>
  <si>
    <t>4,5,6,8,9,13,15,16,19,80,81,91,94</t>
  </si>
  <si>
    <t>4,5,6,8,9,13,15,16,19,80,81,91,96</t>
  </si>
  <si>
    <t>RS_voll</t>
  </si>
  <si>
    <t>4,5,6,8,9,13,15,16,19,74,80,81,91,94,96,99,101</t>
  </si>
  <si>
    <t>RA_NMS-PLÖ</t>
  </si>
  <si>
    <t>RA_NMS-PLÖ RB</t>
  </si>
  <si>
    <t>4,5,6,8,9,13,15,16,19,80,81,91,100</t>
  </si>
  <si>
    <t>RA_NMS-PLÖ Express</t>
  </si>
  <si>
    <t>4,5,6,8,9,13,15,16,19,80,81,91,97</t>
  </si>
  <si>
    <t>RA_RD-FO als RB 60er</t>
  </si>
  <si>
    <t>4,5,6,8,9,13,15,16,19,80,81,91,98</t>
  </si>
  <si>
    <t>RS_RDFO</t>
  </si>
  <si>
    <t>RS_RD inkl. 30er bis Fockbek</t>
  </si>
  <si>
    <t>4,5,6,8,9,13,15,16,19,80,81,91,101</t>
  </si>
  <si>
    <t>PotReg final mit RBS voll</t>
  </si>
  <si>
    <t>PotReg mit Regio-S-Bahn Vollausbau</t>
  </si>
  <si>
    <t>4,5,6,8,9,13,15,16,19,80,81,84,91,105,107</t>
  </si>
  <si>
    <t>Kalibrierung Analysefall Möbel</t>
  </si>
  <si>
    <t>Kalibrierung Nachfrage Analysefall Möbel</t>
  </si>
  <si>
    <t>4,5,6,8,9,13,15,16,18,19,20,80,84,91</t>
  </si>
  <si>
    <t>5,4,20,15,13,84,6,8,18,16,9,19,80,91</t>
  </si>
  <si>
    <t>PotReg mit Fuss, Rad, MM</t>
  </si>
  <si>
    <t>PotReg mit Fuss, Rad, Mobiliätsmanagement, Parken</t>
  </si>
  <si>
    <t>4,5,6,8,9,13,15,16,19,80,81,84,91,105,107,108,109,110,111</t>
  </si>
  <si>
    <t>4,5,6,8,9,13,15,16,18,19,20,80,84,91,113</t>
  </si>
  <si>
    <t>5,4,113,20,15,13,84,6,8,18,16,9,19,80,91</t>
  </si>
  <si>
    <t>Analysefall Umlegungen</t>
  </si>
  <si>
    <t>Analysefall Umlegung IV und ÖV</t>
  </si>
  <si>
    <t>4,5,6,8,9,13,15,16,19,80,81,84,91,114</t>
  </si>
  <si>
    <t>5,4,114,15,13,84,6,8,16,9,19,80,91,81</t>
  </si>
  <si>
    <t>Nachfrage Kieler ohne RSA</t>
  </si>
  <si>
    <t>4,5,8,9,13,15,16,18,19,20,80,84,91,115</t>
  </si>
  <si>
    <t>5,4,20,15,13,84,115,8,18,16,9,19,80,91</t>
  </si>
  <si>
    <t>Nachfrage MZ ohne RSA</t>
  </si>
  <si>
    <t>Nachfrage Mittelzentren ohne RSA</t>
  </si>
  <si>
    <t>4,5,8,9,13,15,16,18,19,20,80,84,91,117</t>
  </si>
  <si>
    <t>5,4,20,15,13,84,117,8,18,16,9,19,80,91</t>
  </si>
  <si>
    <t>Nachfrage NMS ohne RSA</t>
  </si>
  <si>
    <t>Nachfrage Neumünster ohne RSA</t>
  </si>
  <si>
    <t>4,5,8,9,13,15,16,18,19,20,80,84,91,118</t>
  </si>
  <si>
    <t>5,4,20,15,13,84,118,8,18,16,9,19,80,91</t>
  </si>
  <si>
    <t>Nachfrage Kieler Umland ohne RSA</t>
  </si>
  <si>
    <t>4,5,8,9,13,15,16,18,19,20,80,84,91,119</t>
  </si>
  <si>
    <t>5,4,20,15,13,84,119,8,18,16,9,19,80,91</t>
  </si>
  <si>
    <t>Nachfrage ländliche Gemeinden ohne RSA</t>
  </si>
  <si>
    <t>4,5,8,9,13,15,16,18,19,20,80,84,91,120</t>
  </si>
  <si>
    <t>5,4,20,15,13,84,120,8,18,16,9,19,80,91</t>
  </si>
  <si>
    <t>Nachfrage Einpendler ohne RSA</t>
  </si>
  <si>
    <t>4,5,8,9,13,15,16,18,19,20,80,84,91,121</t>
  </si>
  <si>
    <t>5,4,20,15,13,84,121,8,18,16,9,19,80,91</t>
  </si>
  <si>
    <t>IV Umlegung</t>
  </si>
  <si>
    <t>PNF 2030</t>
  </si>
  <si>
    <t>Prognosenullfall</t>
  </si>
  <si>
    <t>4,5,9,15,16,80,81,84,114,130,131,132,135,136,157,158,160,162,163</t>
  </si>
  <si>
    <t>5,4,114,132,15,157,84,130,136,162,16,9,158,80,131,81,135,153,160,163</t>
  </si>
  <si>
    <t>Analysefall Umlegungen 2</t>
  </si>
  <si>
    <t xml:space="preserve">Analysefall Umlegung IV und ÖV 2 </t>
  </si>
  <si>
    <t>LBV 2010</t>
  </si>
  <si>
    <t>LBV 2010 Umlegung</t>
  </si>
  <si>
    <t>4,5,8,9,13,15,16,19,80,81,84,114,130,131,132,133</t>
  </si>
  <si>
    <t>5,4,114,132,133,15,13,84,130,8,16,9,19,80,131,81</t>
  </si>
  <si>
    <t>LBV 2030</t>
  </si>
  <si>
    <t>LBV 2030 Umlegung</t>
  </si>
  <si>
    <t>4,5,8,9,13,15,16,19,80,81,84,114,130,131,132,134</t>
  </si>
  <si>
    <t>5,4,114,132,134,15,13,84,130,8,16,9,19,80,131,81</t>
  </si>
  <si>
    <t>Klimaschutzszenario</t>
  </si>
  <si>
    <t>Klimaschutzszenario Masterplan KielRegion</t>
  </si>
  <si>
    <t>4,5,6,8,9,13,15,16,19,80,81,84,91,105,107,108,109,110,111,114,137</t>
  </si>
  <si>
    <t>Klimaschutzszenario 2030</t>
  </si>
  <si>
    <t>Klimaschutzszenario für Prognosefall 2030</t>
  </si>
  <si>
    <t>4,5,9,13,15,16,19,80,81,84,105,107,108,109,110,111,114,130,131,132,135,136,137</t>
  </si>
  <si>
    <t>Klimaschutzszenario nur ÖV</t>
  </si>
  <si>
    <t>Klimaschutzszenario Masterplan KielRegion nur ÖV-Maßnahmen</t>
  </si>
  <si>
    <t>4,5,6,8,9,13,15,16,19,80,81,84,91,105,107,114,137</t>
  </si>
  <si>
    <t>Klimaschutzszenario mit stärkerer Fußverkehrsförderung</t>
  </si>
  <si>
    <t>Klimaschutzszenario Masterplan KielRegion mit stärkerer Fußverkehrsförderung</t>
  </si>
  <si>
    <t>4,5,6,8,9,13,15,16,19,80,81,84,91,105,107,108,110,111,114,137,138</t>
  </si>
  <si>
    <t>Klimaschutzszenario 2030 mit stärkerer Fußverkehrsförderung</t>
  </si>
  <si>
    <t>Klimaschutzszenario für Prognosefall 2030 mit stärkerer Fußverkehrsförderung</t>
  </si>
  <si>
    <t>4,5,9,13,15,16,19,80,81,84,105,107,108,110,111,114,130,131,132,135,136,137,138</t>
  </si>
  <si>
    <t>PNF + RS_voll</t>
  </si>
  <si>
    <t>4,5,9,13,15,16,19,74,80,81,91,94,96,99,101,107,114,130,131,132,135,136,139</t>
  </si>
  <si>
    <t>Nachfrage KielNord</t>
  </si>
  <si>
    <t>4,5,8,9,13,15,16,18,19,20,80,84,91,140</t>
  </si>
  <si>
    <t>5,4,20,15,13,84,140,8,18,16,9,19,80,91</t>
  </si>
  <si>
    <t>Nachfrage KielNordWest</t>
  </si>
  <si>
    <t>4,5,8,9,13,15,16,18,19,20,80,84,91,141</t>
  </si>
  <si>
    <t>5,4,20,15,13,84,141,8,18,16,9,19,80,91</t>
  </si>
  <si>
    <t>Nachfrage KielMitte</t>
  </si>
  <si>
    <t>4,5,8,9,13,15,16,18,19,20,80,84,91,142</t>
  </si>
  <si>
    <t>5,4,20,15,13,84,142,8,18,16,9,19,80,91</t>
  </si>
  <si>
    <t>Nachfrage KielSüdwest</t>
  </si>
  <si>
    <t>4,5,8,9,13,15,16,18,19,20,80,84,91,143</t>
  </si>
  <si>
    <t>5,4,20,15,13,84,143,8,18,16,9,19,80,91</t>
  </si>
  <si>
    <t>Nachfrage KielSüd</t>
  </si>
  <si>
    <t>4,5,8,9,13,15,16,18,19,20,80,84,91,144</t>
  </si>
  <si>
    <t>5,4,20,15,13,84,144,8,18,16,9,19,80,91</t>
  </si>
  <si>
    <t>Nachfrage KielOst</t>
  </si>
  <si>
    <t>4,5,8,9,13,15,16,18,19,20,80,84,91,145</t>
  </si>
  <si>
    <t>5,4,20,15,13,84,145,8,18,16,9,19,80,91</t>
  </si>
  <si>
    <t>Nachfrage KielMitte2</t>
  </si>
  <si>
    <t>4,5,8,9,15,18,20,80,84,91,123,125,142,146,150,152</t>
  </si>
  <si>
    <t>5,4,20,150,15,123,84,142,8,18,146,9,125,80,91,152</t>
  </si>
  <si>
    <t>Nachfrage KielNord2</t>
  </si>
  <si>
    <t>4,5,8,9,15,18,20,80,84,91,123,125,140,146,150,151,152</t>
  </si>
  <si>
    <t>5,4,20,150,15,123,84,140,8,18,146,9,125,80,91,151,152</t>
  </si>
  <si>
    <t>Nachfrage MZ2</t>
  </si>
  <si>
    <t>4,5,8,9,15,18,20,80,84,91,117,123,125,146,150,152</t>
  </si>
  <si>
    <t>5,4,20,150,15,123,84,117,8,18,146,9,125,80,91,152</t>
  </si>
  <si>
    <t>Nachfrage NMS2</t>
  </si>
  <si>
    <t>Nachfrage Neumünster2</t>
  </si>
  <si>
    <t>4,5,8,9,15,18,20,80,84,91,118,123,125,146,150,152</t>
  </si>
  <si>
    <t>5,4,20,150,15,123,84,118,8,18,146,9,125,80,91,152</t>
  </si>
  <si>
    <t>Kalibrierung AnalysefallLS</t>
  </si>
  <si>
    <t>Kalibrierung Nachfrage mit differenziertem LS-Parameter</t>
  </si>
  <si>
    <t>4,5,6,8,9,15,18,80,81,84,91,153,154,155,156,157,158,159,160,162,163,164</t>
  </si>
  <si>
    <t>5,4,156,155,15,157,84,6,8,18,162,154,9,158,80,91,159,81,153,160,163,164</t>
  </si>
  <si>
    <t>Kalibrierung AnalysefallLS Fuzzy</t>
  </si>
  <si>
    <t>Kalibrierung Nachfrage mit differenziertem LS-Parameter  Fuzzy</t>
  </si>
  <si>
    <t>4,5,6,8,9,15,18,80,81,84,91,153,154,155,156,157,158,159,160,162</t>
  </si>
  <si>
    <t>5,4,156,155,15,157,84,6,8,18,162,154,9,158,80,91,159,81,153,160</t>
  </si>
  <si>
    <t>AnalysefallLS KielMitte</t>
  </si>
  <si>
    <t>Nachfrage mit differenziertem LS-Parameter KielMitte</t>
  </si>
  <si>
    <t>4,5,8,9,15,18,80,81,84,91,142,153,154,155,156,157,158,160</t>
  </si>
  <si>
    <t>5,4,156,155,15,157,84,142,8,18,154,9,158,80,91,81,153,160</t>
  </si>
  <si>
    <t>AnalysefallLS KielNord</t>
  </si>
  <si>
    <t>Nachfrage mit differenziertem LS-Parameter KielNord</t>
  </si>
  <si>
    <t>4,5,8,9,15,18,80,81,84,91,140,153,154,155,156,157,158,160</t>
  </si>
  <si>
    <t>5,4,156,155,15,157,84,140,8,18,154,9,158,80,91,81,153,160</t>
  </si>
  <si>
    <t>AnalysefallLS MZ</t>
  </si>
  <si>
    <t>Nachfrage mit differenziertem LS-Parameter MZ</t>
  </si>
  <si>
    <t>4,5,8,9,15,18,80,81,84,91,117,153,154,155,156,157,158,160</t>
  </si>
  <si>
    <t>5,4,156,155,15,157,84,117,8,18,154,9,158,80,91,81,153,160</t>
  </si>
  <si>
    <t>AnalysefallLS NMS</t>
  </si>
  <si>
    <t>Nachfrage mit differenziertem LS-Parameter NMS</t>
  </si>
  <si>
    <t>4,5,8,9,15,18,80,81,84,91,118,153,154,155,156,157,158,160</t>
  </si>
  <si>
    <t>5,4,156,155,15,157,84,118,8,18,154,9,158,80,91,81,153,160</t>
  </si>
  <si>
    <t>AnalysefallLS KielSüdwest</t>
  </si>
  <si>
    <t>Nachfrage mit differenziertem LS-Parameter KielSüdwest</t>
  </si>
  <si>
    <t>4,5,8,9,15,18,80,81,84,91,143,153,154,155,156,157,158,160</t>
  </si>
  <si>
    <t>5,4,156,155,15,157,84,143,8,18,154,9,158,80,91,81,153,160</t>
  </si>
  <si>
    <t>AnalysefallLS KielSüd</t>
  </si>
  <si>
    <t>Nachfrage mit differenziertem LS-Parameter KielSüd</t>
  </si>
  <si>
    <t>4,5,8,9,15,18,80,81,84,91,144,153,154,155,156,157,158,160</t>
  </si>
  <si>
    <t>5,4,156,155,15,157,84,144,8,18,154,9,158,80,91,81,153,160</t>
  </si>
  <si>
    <t>AnalysefallLS KielOst</t>
  </si>
  <si>
    <t>Nachfrage mit differenziertem LS-Parameter KielOst</t>
  </si>
  <si>
    <t>4,5,8,9,15,18,80,81,84,91,145,153,154,155,156,157,158,160</t>
  </si>
  <si>
    <t>5,4,156,155,15,157,84,145,8,18,154,9,158,80,91,81,153,160</t>
  </si>
  <si>
    <t>AnalysefallLS KielNordWest</t>
  </si>
  <si>
    <t>Nachfrage mit differenziertem LS-Parameter KielNordWest</t>
  </si>
  <si>
    <t>4,5,8,9,15,18,80,81,84,91,141,153,154,155,156,157,158,160</t>
  </si>
  <si>
    <t>5,4,156,155,15,157,84,141,8,18,154,9,158,80,91,81,153,160</t>
  </si>
  <si>
    <t>AnalysefallLS Ländlich</t>
  </si>
  <si>
    <t>Nachfrage mit differenziertem LS-Parameter Ländlich</t>
  </si>
  <si>
    <t>4,5,8,9,15,18,80,81,84,91,120,153,154,155,156,157,158,160</t>
  </si>
  <si>
    <t>5,4,156,155,15,157,84,120,8,18,154,9,158,80,91,81,153,160</t>
  </si>
  <si>
    <t>AnalysefallLS</t>
  </si>
  <si>
    <t>Analysefall Nachfrage mit differenziertem LS-Parameter</t>
  </si>
  <si>
    <t>AnalysefallLS LH Kiel</t>
  </si>
  <si>
    <t>Nachfrage mit differenziertem LS-Parameter LH Kiel</t>
  </si>
  <si>
    <t>4,5,8,9,15,18,80,81,84,91,115,153,154,155,156,157,158,160,162</t>
  </si>
  <si>
    <t>5,4,156,155,15,157,84,115,8,18,162,154,9,158,80,91,81,153,160</t>
  </si>
  <si>
    <t>Kalibrierung AnalysefallLS FuzzyLkw</t>
  </si>
  <si>
    <t>IV-Umlegung Prognosenullfall 2030</t>
  </si>
  <si>
    <t>12,82,131,132</t>
  </si>
  <si>
    <t>132,12,131,82</t>
  </si>
  <si>
    <t>4,5,9,15,16,80,81,84,114,130,131,132,135,136,154,155,157,158,159,160,162,163,164,165</t>
  </si>
  <si>
    <t>5,4,114,132,155,15,157,84,130,136,162,16,154,9,158,80,159,131,81,135,153,160,163,164,165</t>
  </si>
  <si>
    <t>4,5,9,15,16,80,81,84,105,107,114,130,131,132,135,136,137,154,155,157,158,159,160,162,163,164,165</t>
  </si>
  <si>
    <t>Citytunnel SPNV</t>
  </si>
  <si>
    <t>4,5,9,15,16,80,81,84,114,130,131,132,135,136,154,155,157,158,159,160,162,163,164,165,166</t>
  </si>
  <si>
    <t>Metrobus</t>
  </si>
  <si>
    <t>4,5,9,15,16,38,80,81,84,114,130,131,132,135,136,154,155,157,158,159,160,162,163,164,165</t>
  </si>
  <si>
    <t>Tram NK</t>
  </si>
  <si>
    <t>Tram mit NK</t>
  </si>
  <si>
    <t>4,5,9,15,16,54,59,80,81,84,114,130,131,132,135,136,154,155,157,158,159,160,162,163,164,165</t>
  </si>
  <si>
    <t>Tram ohne NK</t>
  </si>
  <si>
    <t>4,5,9,15,16,54,80,81,84,114,130,131,132,135,136,154,155,157,158,159,160,162,163,164,165</t>
  </si>
  <si>
    <t>4,5,6,8,9,13,15,16,19,54,80,81,91</t>
  </si>
  <si>
    <t>4,5,9,15,16,80,81,84,114,130,131,132,135,136,154,155,157,158,159,160,162,163,164,165,167</t>
  </si>
  <si>
    <t>ÖV-AbdeckungTrapeze</t>
  </si>
  <si>
    <t>4,5,6,8,9,15,18,80,81,84,91,153,154,155,156,157,158,160,162,163,164,165</t>
  </si>
  <si>
    <t>5,4,156,155,15,157,84,6,8,18,162,154,9,158,80,91,81,153,160,163,164,165</t>
  </si>
  <si>
    <t>RegioTram</t>
  </si>
  <si>
    <t>4,5,9,15,16,80,81,84,114,130,131,132,135,136,154,155,157,158,159,160,162,163,164,165,171,172</t>
  </si>
  <si>
    <t>RegioTram mit RE-Kopplung</t>
  </si>
  <si>
    <t>4,5,9,15,16,80,81,84,114,130,131,132,135,136,154,155,157,158,159,160,162,163,164,165,171,172,173</t>
  </si>
  <si>
    <t>4,5,9,15,16,80,81,84,114,130,131,132,135,136,154,155,157,158,159,160,162,163,164,165,179</t>
  </si>
  <si>
    <t>4,5,9,15,16,80,81,84,114,130,131,132,135,136,154,155,157,158,159,160,162,163,164,165,177</t>
  </si>
  <si>
    <t>4,5,9,15,16,80,81,84,114,130,131,132,135,136,154,155,157,158,159,160,162,163,164,165,184</t>
  </si>
  <si>
    <t>4,5,9,15,16,80,81,84,114,130,131,132,135,136,154,155,157,158,159,160,162,163,164,165,180</t>
  </si>
  <si>
    <t>4,5,9,15,16,80,81,84,114,130,131,132,135,136,154,155,157,158,159,160,162,163,164,165,181</t>
  </si>
  <si>
    <t>4,5,9,15,16,80,81,84,114,130,131,132,135,136,154,155,157,158,159,160,162,163,164,165,182</t>
  </si>
  <si>
    <t>Berechnet</t>
  </si>
  <si>
    <t>Planfall City-Tunnel</t>
  </si>
  <si>
    <t>4,5,9,15,16,80,81,84,114,130,131,132,135,136,154,155,157,158,159,160,162,163,164,165,189</t>
  </si>
  <si>
    <t>Planfall Tram Stufe 1 10er</t>
  </si>
  <si>
    <t>4,5,9,15,16,80,81,84,114,130,131,132,135,136,154,155,157,158,159,160,162,163,164,165,190</t>
  </si>
  <si>
    <t>Vergleichsfall ohne RegioSBahn/RE</t>
  </si>
  <si>
    <t>Vergleichsfall ohne RegioSBahn/RE-Kopplung</t>
  </si>
  <si>
    <t>4,5,9,15,16,80,81,84,114,130,131,132,135,136,154,155,157,158,159,160,162,163,164,165,176</t>
  </si>
  <si>
    <t>4,5,9,15,16,80,81,84,114,130,131,132,135,136,154,155,157,158,159,160,162,163,164,165,192</t>
  </si>
  <si>
    <t>PNF Vergleichsfall</t>
  </si>
  <si>
    <t>PNF als Vergleichsfall</t>
  </si>
  <si>
    <t>Aktiv</t>
  </si>
  <si>
    <t>Nummer</t>
  </si>
  <si>
    <t>Verfahrensparameter</t>
  </si>
  <si>
    <t>Mod</t>
  </si>
  <si>
    <t>Mod_vollständig</t>
  </si>
  <si>
    <t>aktuell</t>
  </si>
  <si>
    <t>Fertig</t>
  </si>
  <si>
    <t>Anbindung Bezirk in Preetz</t>
  </si>
  <si>
    <t>Doppelte Gleise in Suchsdorf</t>
  </si>
  <si>
    <t>mit 105 als Basis</t>
  </si>
  <si>
    <t>Konflikte zw. 170, 105</t>
  </si>
  <si>
    <t>175,5,4,15,13,6,16,9,19,32</t>
  </si>
  <si>
    <t>175,5,4,15,13,6,16,9,19,26</t>
  </si>
  <si>
    <t>175,5,4,15,13,6,16,9,19,38,80,81</t>
  </si>
  <si>
    <t>175,5,4,15,13,6,16,9,19,54</t>
  </si>
  <si>
    <t>175,5,4,15,13,6,8,16,9,19,54,59,80,91,81</t>
  </si>
  <si>
    <t>175,5,4,15,13,6,8,16,9,19,54,59,65,80,81</t>
  </si>
  <si>
    <t>175,5,4,15,13,6,8,16,9,19,54,26,65,66,80,91,81</t>
  </si>
  <si>
    <t>175,5,4,15,13,6,8,16,9,19,67,80,91,81</t>
  </si>
  <si>
    <t>175,5,4,15,13,6,8,16,9,19,54,26,65,66,74,80,91,81</t>
  </si>
  <si>
    <t>175,5,4,15,13,6,8,16,9,19,68,80,81</t>
  </si>
  <si>
    <t>175,5,4,15,13,6,8,16,9,19,69,80,91,81</t>
  </si>
  <si>
    <t>175,5,4,15,13,6,8,16,9,19,70,80,81</t>
  </si>
  <si>
    <t>175,5,4,15,13,6,8,16,9,19,71,80,81</t>
  </si>
  <si>
    <t>175,5,4,15,13,6,8,16,9,19,73,80,81</t>
  </si>
  <si>
    <t>175,5,4,15,13,6,8,16,9,19,54,26,92,93,74,80,91,81</t>
  </si>
  <si>
    <t>175,5,4,15,13,6,8,16,9,19,99,80,91,81</t>
  </si>
  <si>
    <t>175,5,4,15,13,6,8,16,9,19,80,91,81,94</t>
  </si>
  <si>
    <t>175,5,4,15,13,6,8,16,9,19,80,91,81,96</t>
  </si>
  <si>
    <t>175,5,4,15,13,6,8,16,9,19,99,74,80,91,81,94,96,98,101</t>
  </si>
  <si>
    <t>175,5,4,15,13,6,8,16,9,19,80,91,81,100</t>
  </si>
  <si>
    <t>175,5,4,15,13,6,8,16,9,19,80,91,81,97</t>
  </si>
  <si>
    <t>175,5,4,15,13,6,8,16,9,19,80,91,81,98</t>
  </si>
  <si>
    <t>175,5,4,15,13,6,8,16,9,19,80,91,81,98,101</t>
  </si>
  <si>
    <t>175,5,4,107,15,13,84,6,8,16,9,19,54,26,104,74,80,91,81,94,96,100,98,102,105</t>
  </si>
  <si>
    <t>175,5,4,107,15,13,84,111,6,8,16,9,19,54,26,108,109,110,104,74,80,91,81,94,96,100,98,102,105</t>
  </si>
  <si>
    <t>175,5,4,107,114,15,13,84,111,6,8,16,9,19,54,26,108,109,110,104,74,80,91,81,94,96,100,98,102,105,137</t>
  </si>
  <si>
    <t>175,5,4,107,114,132,15,13,84,111,130,136,16,9,19,54,26,108,109,110,104,74,80,131,81,94,96,100,98,102,105,135,137</t>
  </si>
  <si>
    <t>175,5,4,107,114,15,13,84,6,8,16,9,19,54,26,104,74,80,91,81,94,96,100,98,102,105,137</t>
  </si>
  <si>
    <t>175,5,4,107,114,15,13,84,111,6,8,16,9,19,54,26,108,138,110,104,74,80,91,81,94,96,100,98,102,105,137</t>
  </si>
  <si>
    <t>175,5,4,107,114,132,15,13,84,111,130,136,16,9,19,54,26,108,138,110,104,74,80,131,81,94,96,100,98,102,105,135,137</t>
  </si>
  <si>
    <t>175,5,4,107,114,132,15,13,130,136,16,9,19,99,74,80,91,131,81,94,96,98,101,135,139</t>
  </si>
  <si>
    <t>175,5,4,107,114,132,155,15,157,84,130,136,162,16,154,9,158,54,26,104,74,80,159,131,81,94,96,100,98,102,105,135,137,153,160,163,164,165</t>
  </si>
  <si>
    <t>175,5,4,114,132,155,15,157,84,130,136,162,16,154,9,158,99,74,80,159,131,81,94,96,98,101,135,153,160,163,164,165,166</t>
  </si>
  <si>
    <t>175,5,4,114,132,155,15,157,84,130,136,162,16,154,9,158,38,80,159,131,81,135,153,160,163,164,165</t>
  </si>
  <si>
    <t>175,5,4,114,132,155,15,157,84,130,136,162,16,154,9,158,54,59,80,159,131,81,135,153,160,163,164,165</t>
  </si>
  <si>
    <t>175,5,4,114,132,155,15,157,84,130,136,162,16,154,9,158,54,80,159,131,81,135,153,160,163,164,165</t>
  </si>
  <si>
    <t>175,5,4,15,13,6,8,16,9,19,54,80,91,81</t>
  </si>
  <si>
    <t>175,5,4,114,132,155,15,157,84,130,136,162,16,154,9,158,38,80,159,131,81,135,153,160,163,164,165,167</t>
  </si>
  <si>
    <t>175,5,4,114,132,155,15,157,84,130,136,162,16,154,9,158,54,26,170,104,74,80,159,131,81,94,96,100,98,102,105,135,153,160,163,164,165,171,172</t>
  </si>
  <si>
    <t>175,5,4,114,132,155,15,157,84,130,136,162,16,154,9,158,54,26,170,104,74,80,159,131,81,94,96,100,98,102,105,135,153,160,163,164,165,171,172,173</t>
  </si>
  <si>
    <t>175,186,5,4,114,132,155,15,157,84,130,136,162,16,154,9,158,176,99,80,159,131,81,94,98,101,187,185,135,179,153,160,163,164,165</t>
  </si>
  <si>
    <t>175,186,5,4,114,132,155,15,157,84,130,136,162,16,154,9,158,176,99,80,159,131,81,94,98,101,187,185,135,179,153,160,163,164,165,177</t>
  </si>
  <si>
    <t>175,186,5,4,114,132,155,15,157,84,130,136,162,16,154,9,158,176,99,80,159,131,81,94,98,101,187,185,135,179,153,160,163,164,165,177,184</t>
  </si>
  <si>
    <t>175,186,5,4,114,132,155,15,157,84,130,136,162,16,154,9,158,176,99,80,159,131,81,94,98,101,187,185,135,179,153,160,163,164,165,180</t>
  </si>
  <si>
    <t>175,186,5,4,114,132,155,15,157,84,130,136,162,16,154,9,158,176,99,80,159,131,81,94,98,101,187,185,135,179,153,160,163,164,165,182,181</t>
  </si>
  <si>
    <t>175,186,5,4,114,132,155,15,157,84,130,136,162,16,154,9,158,176,99,80,159,131,81,94,98,101,187,185,135,179,153,160,163,164,165,182</t>
  </si>
  <si>
    <t>175,186,5,4,114,132,155,15,157,84,130,136,162,16,154,9,158,176,99,80,159,131,81,94,98,101,187,185,135,153,160,163,164,165,188,189</t>
  </si>
  <si>
    <t>175,186,5,4,114,132,155,15,157,84,130,136,162,16,154,9,158,176,99,80,159,131,81,94,98,101,187,185,135,179,153,160,163,164,165,190</t>
  </si>
  <si>
    <t>175,5,4,114,132,155,15,157,84,130,136,162,16,154,9,158,176,80,159,131,81,135,153,160,163,164,165</t>
  </si>
  <si>
    <t>175,186,5,4,114,132,155,15,157,84,130,136,162,16,154,9,158,176,99,80,159,131,81,94,98,101,187,185,135,179,153,160,163,164,165,190,192</t>
  </si>
  <si>
    <t>Modellschritt</t>
  </si>
  <si>
    <t>Modifikation</t>
  </si>
  <si>
    <t>allg.</t>
  </si>
  <si>
    <t>Auswertung</t>
  </si>
  <si>
    <t>ÖV-Hauptaktivität Nachfrage-Matrizen</t>
  </si>
  <si>
    <t>ÖV-Hauptaktivität Nachfragesegments-Matrizen</t>
  </si>
  <si>
    <t>Bemerkung</t>
  </si>
  <si>
    <t>Für ÖV-Umlegungen</t>
  </si>
  <si>
    <t>Für Kalibrierung und detaillierte ÖV-Umlegung</t>
  </si>
  <si>
    <t>Verkehrsmittelwahl</t>
  </si>
  <si>
    <t>Zielwahl</t>
  </si>
  <si>
    <t>Zielpotenziale für Aktivitäten ohne Randsummenabgleich</t>
  </si>
  <si>
    <t>Erzeugung</t>
  </si>
  <si>
    <t>Personengruppen</t>
  </si>
  <si>
    <t>Personengruppen Pendler</t>
  </si>
  <si>
    <t>Erzeugungsraten und Anteil Fern-Auspendler</t>
  </si>
  <si>
    <t>Alle Strukturdaten als Bezirksattribute</t>
  </si>
  <si>
    <t>Zielpotenziale für Aktivitäten mit Randsummenabgleich</t>
  </si>
  <si>
    <t>Ziel- und Verkehrsmittelwahl</t>
  </si>
  <si>
    <t>Parameter Ziel- und Verkehrsmittelwahl</t>
  </si>
  <si>
    <t>Parameter Ziel- und Verkehrsmittelwahl kalibriert</t>
  </si>
  <si>
    <t>Modell-Koeffizienten, teilweise werden Startwerte bei Kalibrierung geändert</t>
  </si>
  <si>
    <t>durch Kalibrierung geänderte Modell-Koeffizienten</t>
  </si>
  <si>
    <t>Faktor Tickets</t>
  </si>
  <si>
    <t>aktiviätenspezifische Multiplikatoren des ÖV-Einzelticket-Preises sowie aktivitätenspezifische Multiplikatoren für die Fahrtkosten der Pkw-Mitfahrer</t>
  </si>
  <si>
    <t>ÖV-Umlegung</t>
  </si>
  <si>
    <t>Verkehrsmittelpräferenzen für Bahn-Fernverkehr und Fähren bei der ÖV-Umlegung</t>
  </si>
  <si>
    <t>IV-Umlegung</t>
  </si>
  <si>
    <t>Formeln, Nachfragesegmente und Zählstellen für VStromFuzzy-Berechnungen</t>
  </si>
  <si>
    <t>IV-Netzmodifikationen</t>
  </si>
  <si>
    <t>Kfz-Fernverkehrsnachfragematrizen</t>
  </si>
  <si>
    <t xml:space="preserve">speichere Parameter Ziel- und Verkehrsmittelwahl </t>
  </si>
  <si>
    <t>Logsum-Matrizen für Logsum-Modell anlegen</t>
  </si>
  <si>
    <t>incl. Netzattribute LS_a für jede Aktivität a</t>
  </si>
  <si>
    <t>IV-Kenngrößenmatrizen laden</t>
  </si>
  <si>
    <t>Zielwerte, an denen das Modell kalibriert werden soll</t>
  </si>
  <si>
    <t>Szenario Template</t>
  </si>
  <si>
    <t>Verfahrensparametersatz</t>
  </si>
  <si>
    <t>Vergleichsmuster IV</t>
  </si>
  <si>
    <t>Attribute für Verkehrsmittelpräferenzen</t>
  </si>
  <si>
    <t>ÖV-Umlegung ohne Nachfrageberechnung</t>
  </si>
  <si>
    <t>IV-Umlegung ohne Nachfrageneuberechnung</t>
  </si>
  <si>
    <t>Nachfragematrizen laden</t>
  </si>
  <si>
    <t>Hauptaktivitäts-Nachfragematrizen laden</t>
  </si>
  <si>
    <t>IV-Netzfall mit Nachfrageneuberechnung und Umlegung</t>
  </si>
  <si>
    <t>ÖV-Netzfall mit Nachfrageneuberechnung und Umlegung</t>
  </si>
  <si>
    <t>Kalibrierung Nachfragemodell</t>
  </si>
  <si>
    <t>Nachfragematrizen</t>
  </si>
  <si>
    <t>Kenngrößenmatrizen</t>
  </si>
  <si>
    <t>ÖV-Netzfall Prognosefall 2030 mit Nachfrage mit IV-Maßnahmen PNF</t>
  </si>
  <si>
    <t>IV-Netzfall Prognosefall 2030 mit Nachfrage mit IV-Maßnahmen PNF</t>
  </si>
  <si>
    <t>Modifikationen</t>
  </si>
  <si>
    <t>IV-Netzfall Prognosefall 2030 ohne Nachfrageneuberechnung</t>
  </si>
  <si>
    <t>VerfParameterAlle</t>
  </si>
  <si>
    <t>Verfahrensparameter mit Zeitscheiben</t>
  </si>
  <si>
    <t>par</t>
  </si>
  <si>
    <t>P000001.par</t>
  </si>
  <si>
    <t>NurOVKenngrößen</t>
  </si>
  <si>
    <t>ÖV-Kenngrößen</t>
  </si>
  <si>
    <t>xml</t>
  </si>
  <si>
    <t>P000002.xml</t>
  </si>
  <si>
    <t>NurNachfrage</t>
  </si>
  <si>
    <t>Nur Nachfragemodell ohne Rückkopplung</t>
  </si>
  <si>
    <t>P000003.par</t>
  </si>
  <si>
    <t>NachfrageFull</t>
  </si>
  <si>
    <t>Nachfrage mit Rückkopplung</t>
  </si>
  <si>
    <t>P000004.par</t>
  </si>
  <si>
    <t>Nachfrage_Pendler</t>
  </si>
  <si>
    <t>Nachfrage Pendler</t>
  </si>
  <si>
    <t>P000005.par</t>
  </si>
  <si>
    <t>MIV-Umlegung</t>
  </si>
  <si>
    <t>P000006.xml</t>
  </si>
  <si>
    <t>OV-Umlegung</t>
  </si>
  <si>
    <t>ÖPNV-Umlegung</t>
  </si>
  <si>
    <t>P000007.xml</t>
  </si>
  <si>
    <t>Randsummenabgleich</t>
  </si>
  <si>
    <t>Nachfrage Pendler mit Randsummenabgleich</t>
  </si>
  <si>
    <t>P000008.xml</t>
  </si>
  <si>
    <t>Kalibrierung Nachfrage</t>
  </si>
  <si>
    <t>71,91,93</t>
  </si>
  <si>
    <t>P000009.xml</t>
  </si>
  <si>
    <t>Planfall ÖV ohne Zeitscheiben</t>
  </si>
  <si>
    <t>Planfallberechnung ÖPNV 6-9</t>
  </si>
  <si>
    <t>P000010.xml</t>
  </si>
  <si>
    <t>Planfall ÖV mit Zeitscheiben</t>
  </si>
  <si>
    <t>Planfallberechnung ÖPNV mit Zeitscheiben</t>
  </si>
  <si>
    <t>P000011.xml</t>
  </si>
  <si>
    <t>Planfall IV</t>
  </si>
  <si>
    <t>Planfallberechnung IV</t>
  </si>
  <si>
    <t>14,15,16,30</t>
  </si>
  <si>
    <t>P000012.xml</t>
  </si>
  <si>
    <t>Planfall RadFuss</t>
  </si>
  <si>
    <t>Planfallberechnung Rad oder Fussverkehr</t>
  </si>
  <si>
    <t>P000013.xml</t>
  </si>
  <si>
    <t>Planfall ÖV 1519</t>
  </si>
  <si>
    <t>Planfallberechnung ÖPNV 15-19 Uhr</t>
  </si>
  <si>
    <t>P000014.xml</t>
  </si>
  <si>
    <t>Planfall ÖV mit Zeitscheiben BvL</t>
  </si>
  <si>
    <t>33,34,36,48,49,52,54,55,58</t>
  </si>
  <si>
    <t>P000015.xml</t>
  </si>
  <si>
    <t>P000016.xml</t>
  </si>
  <si>
    <t>MIV-Kenngrößen berechnen</t>
  </si>
  <si>
    <t>P000017.xml</t>
  </si>
  <si>
    <t>P000018.xml</t>
  </si>
  <si>
    <t>IV-Umlegung mit Wiver detailliert</t>
  </si>
  <si>
    <t>P000019.xml</t>
  </si>
  <si>
    <t>Planfall ÖV mit Zeitscheiben, KG deaktiviert</t>
  </si>
  <si>
    <t>Planfallberechnung ÖPNV mit Zeitscheiben, Kenngrößen deaktiviert</t>
  </si>
  <si>
    <t>P000020.xml</t>
  </si>
  <si>
    <t>IV-Umlegung eine Wiver-Branche</t>
  </si>
  <si>
    <t>P000021.xml</t>
  </si>
  <si>
    <t>Kalibrierung Nachfrage Test</t>
  </si>
  <si>
    <t>P000022.xml</t>
  </si>
  <si>
    <t>Matrix-Aggregation</t>
  </si>
  <si>
    <t>Lies Matrizen und aggregiere zu Oberbezirken</t>
  </si>
  <si>
    <t>P000023.xml</t>
  </si>
  <si>
    <t>IV-Umlegung - widerstand mehr nach Strecke</t>
  </si>
  <si>
    <t>MIV-Umlegung mit Widerstand mehr nach Strecke</t>
  </si>
  <si>
    <t>76,78,80,103</t>
  </si>
  <si>
    <t>P000024.xml</t>
  </si>
  <si>
    <t>32,35,51,56,61,62,63,64,65,66,72,79,81,82,83,84,86,89,115</t>
  </si>
  <si>
    <t>P000025.xml</t>
  </si>
  <si>
    <t>Planfall ohne KG-Matrixberechnung</t>
  </si>
  <si>
    <t>Planfallberechnung ohne IV oder ÖV-Kenngrößen-Neuberechnung</t>
  </si>
  <si>
    <t>P000026.xml</t>
  </si>
  <si>
    <t>Planfall ÖV mit IV-Umlegung</t>
  </si>
  <si>
    <t>Planfallberechnung ÖV mit IV-Umlegung</t>
  </si>
  <si>
    <t>P000027.xml</t>
  </si>
  <si>
    <t>Planfall IV mit Nachfrage</t>
  </si>
  <si>
    <t>Planfallberechnung IV mit Nachfrageneuberechnung</t>
  </si>
  <si>
    <t>P000028.xml</t>
  </si>
  <si>
    <t>Planfall ÖV mit Parken und IV-Umlegung</t>
  </si>
  <si>
    <t>Planfallberechnung ÖPNV mit Parken und IV-Umlegung</t>
  </si>
  <si>
    <t>90,92,94</t>
  </si>
  <si>
    <t>P000029.xml</t>
  </si>
  <si>
    <t>Planfall Nachfrage_IV_OV_Umlegung ohne KG-Matrix-Berechnung</t>
  </si>
  <si>
    <t>P000030.xml</t>
  </si>
  <si>
    <t>Nachfrage ohne RSA</t>
  </si>
  <si>
    <t>95,96,97,98,99,100,116,117,118,119,120,121,123,124,125,126</t>
  </si>
  <si>
    <t>P000031.xml</t>
  </si>
  <si>
    <t>Kalibrierung mit Umlegung</t>
  </si>
  <si>
    <t>Kalibrierung Nachfragemodell mit IV+OV Umlegung</t>
  </si>
  <si>
    <t>P000032.xml</t>
  </si>
  <si>
    <t>Kalibrierung mit Umlegung hoch</t>
  </si>
  <si>
    <t>Kalibrierung Nachfragemodell mit IV+OV Umlegung - hohe VM-Parameter</t>
  </si>
  <si>
    <t>P000033.xml</t>
  </si>
  <si>
    <t>Planfallberechnung ÖPNV mit Parken und IV-Umlegung mit IV-KGr vor VISEM</t>
  </si>
  <si>
    <t>105,106,107,110,111,112,113,114</t>
  </si>
  <si>
    <t>P000035.xml</t>
  </si>
  <si>
    <t>Planfall ohne ÖV-Kenngrößen mit Parken und IV-Umlegung</t>
  </si>
  <si>
    <t>P000036.xml</t>
  </si>
  <si>
    <t>LBV-Matrizen umlegen</t>
  </si>
  <si>
    <t>P000037.xml</t>
  </si>
  <si>
    <t>Kalibrierung mit Umlegung niedrig</t>
  </si>
  <si>
    <t>Kalibrierung Nachfragemodell mit IV+OV Umlegung - niedrig VM-Parameter</t>
  </si>
  <si>
    <t>P000038.xml</t>
  </si>
  <si>
    <t>Kalibrierung LogSum-Modell</t>
  </si>
  <si>
    <t>Kalibrierung Nachfragemodell mit IV+OV Umlegung LogSum-Modell</t>
  </si>
  <si>
    <t>P000039.xml</t>
  </si>
  <si>
    <t>Kalibrierung LogSum-Modell mit Fuzzy</t>
  </si>
  <si>
    <t>Kalibrierung Nachfragemodell mit IV+OV Umlegung LogSum-Modell mit VStromFuzzy</t>
  </si>
  <si>
    <t>P000040.xml</t>
  </si>
  <si>
    <t>Nachfrage LogSum-Modell ohne RSA</t>
  </si>
  <si>
    <t>104,129,130,131,132,133,134,135,136,137,139,148</t>
  </si>
  <si>
    <t>P000041.xml</t>
  </si>
  <si>
    <t>Kalibrierung LogSum-Modell ohne Rückkopplung Umlegung/Nachfrage</t>
  </si>
  <si>
    <t>Kalibrierung Nachfragemodell mit IV+OV Umlegung LogSum-Modell ohne Rückkopplung Umlegung/Nachfrage</t>
  </si>
  <si>
    <t>P000042.xml</t>
  </si>
  <si>
    <t>Kalibrierung LogSum-Modell_Factor_Ticket</t>
  </si>
  <si>
    <t>Kalibrierung Nachfragemodell mit IV+OV Umlegung LogSum-Modell_Factor_Ticket</t>
  </si>
  <si>
    <t>P000043.xml</t>
  </si>
  <si>
    <t>Fuzzy-Umlegung Pkw SV</t>
  </si>
  <si>
    <t>P000044.xml</t>
  </si>
  <si>
    <t>Nachfrage LogSum-Modell ohne RSA mit Umlegung</t>
  </si>
  <si>
    <t>P000045.xml</t>
  </si>
  <si>
    <t>Kalibrierung LogSum-Modell_ohneRückkopplung</t>
  </si>
  <si>
    <t>Kalibrierung Nachfragemodell mit IV+OV Umlegung LogSum-Modell_ohne Rückkopplung</t>
  </si>
  <si>
    <t>P000046.xml</t>
  </si>
  <si>
    <t>Planfall ÖV 2 mit Parken und IV-Umlegung</t>
  </si>
  <si>
    <t>Planfallberechnung ÖPNV Neu mit Parken und IV-Umlegung mit IV-KGr vor VISEM</t>
  </si>
  <si>
    <t>142,143,144,145,146,147,150,153,154,155,156,157,158,159,160,161,162,163,164,165</t>
  </si>
  <si>
    <t>P000047.xml</t>
  </si>
  <si>
    <t>Nachfrage LogSum-Modell mit RSA</t>
  </si>
  <si>
    <t>P000048.xml</t>
  </si>
  <si>
    <t>TrapezedatenAuswerten</t>
  </si>
  <si>
    <t>P000049.xml</t>
  </si>
  <si>
    <t>Nachfrage LogSum-Modell ohne RSA mit Umlegung CR11</t>
  </si>
  <si>
    <t>Nachfrage LogSum-Modell ohne RSA mit Umlegung  CR11</t>
  </si>
  <si>
    <t>P000050.xml</t>
  </si>
  <si>
    <t>Beschreibung</t>
  </si>
  <si>
    <t>Szenarien</t>
  </si>
  <si>
    <t>Verfahrensparameter-Dateityp</t>
  </si>
  <si>
    <t>Verfahrensparameter-Datei</t>
  </si>
  <si>
    <t>Nachfragemodelle</t>
  </si>
  <si>
    <t>Nachfragemodell Regionsbewohner</t>
  </si>
  <si>
    <t>Logsum-Korrekturfaktoren Oberbezirke</t>
  </si>
  <si>
    <t>oberbezirksspezifische Korrekturfaktoren nach Aktivität</t>
  </si>
  <si>
    <t>Für Lookup der Logsum-Korrekturfaktoren auf Oberbezirksebene erforderlich</t>
  </si>
  <si>
    <t>IV-Umlegung mit VStromFuzzy ohne Nachfrageneuberechnung</t>
  </si>
  <si>
    <t>Nachfrageneuberechnung ohne Umlegung</t>
  </si>
  <si>
    <t>Template - Planfall ÖV 15-19h</t>
  </si>
  <si>
    <t>Template Planfall ÖV nr 15-19 Uhr Zeitscheiben (Vorlage)</t>
  </si>
  <si>
    <t>Template Planfall IV mit Nachfrage</t>
  </si>
  <si>
    <t>Template Planfall IV (Vorlage) mit Nachfrageberechnung</t>
  </si>
  <si>
    <t>Template Planfall Erzeugungsraten</t>
  </si>
  <si>
    <t>Template geänderte Erzeugungsraten</t>
  </si>
  <si>
    <t>Template Planfall Radverkehrsmatrix</t>
  </si>
  <si>
    <t>Template geänderte Radverkehrs-Kenngrößenmatrix</t>
  </si>
  <si>
    <t>OU Büdelsdorf mit Nachfrageneuberechnung</t>
  </si>
  <si>
    <t>Template Planfall ÖV mit Zeitscheiben -Template</t>
  </si>
  <si>
    <t>Template Planfall ÖV mit Zeitscheiben (Vorlage)</t>
  </si>
  <si>
    <t>4,5,6,8,9,15,18,80,81,84,91,153,154,155,156,157,158,159,162,163,164</t>
  </si>
  <si>
    <t>5,4,156,155,15,157,84,6,8,18,162,154,9,158,80,91,159,81,153,163,164</t>
  </si>
  <si>
    <t>4,5,6,8,9,15,18,80,81,84,91,153,154,155,156,157,158,159,162,163</t>
  </si>
  <si>
    <t>5,4,156,155,15,157,84,6,8,18,162,154,9,158,80,91,159,81,153,163</t>
  </si>
  <si>
    <t>4,5,8,9,15,18,80,81,84,91,142,153,154,155,156,157,158,162,163,164</t>
  </si>
  <si>
    <t>5,4,156,155,15,157,84,142,8,18,162,154,9,158,80,91,81,153,163,164</t>
  </si>
  <si>
    <t>4,5,8,9,15,18,80,81,84,91,140,153,154,155,156,157,158,162,163,164</t>
  </si>
  <si>
    <t>5,4,156,155,15,157,84,140,8,18,162,154,9,158,80,91,81,153,163,164</t>
  </si>
  <si>
    <t>4,5,8,9,15,18,80,81,84,91,117,153,154,155,156,157,158,162,163,164</t>
  </si>
  <si>
    <t>5,4,156,155,15,157,84,117,8,18,162,154,9,158,80,91,81,153,163,164</t>
  </si>
  <si>
    <t>4,5,8,9,15,18,80,81,84,91,118,153,154,155,156,157,158,162,163,164</t>
  </si>
  <si>
    <t>5,4,156,155,15,157,84,118,8,18,162,154,9,158,80,91,81,153,163,164</t>
  </si>
  <si>
    <t>4,5,8,9,15,18,80,81,84,91,143,153,154,155,156,157,158,162,163,164</t>
  </si>
  <si>
    <t>5,4,156,155,15,157,84,143,8,18,162,154,9,158,80,91,81,153,163,164</t>
  </si>
  <si>
    <t>4,5,8,9,15,18,80,81,84,91,144,153,154,155,156,157,158,162,163,164</t>
  </si>
  <si>
    <t>5,4,156,155,15,157,84,144,8,18,162,154,9,158,80,91,81,153,163,164</t>
  </si>
  <si>
    <t>4,5,8,9,15,18,80,81,84,91,145,153,154,155,156,157,158,162,163,164</t>
  </si>
  <si>
    <t>5,4,156,155,15,157,84,145,8,18,162,154,9,158,80,91,81,153,163,164</t>
  </si>
  <si>
    <t>4,5,8,9,15,18,80,81,84,91,141,153,154,155,156,157,158,162,163,164</t>
  </si>
  <si>
    <t>5,4,156,155,15,157,84,141,8,18,162,154,9,158,80,91,81,153,163,164</t>
  </si>
  <si>
    <t>4,5,8,9,15,18,80,81,84,91,120,153,154,155,156,157,158,162,163,164</t>
  </si>
  <si>
    <t>5,4,156,155,15,157,84,120,8,18,162,154,9,158,80,91,81,153,163,164</t>
  </si>
  <si>
    <t>4,5,8,9,15,18,80,81,84,91,115,153,154,155,156,157,158,162</t>
  </si>
  <si>
    <t>5,4,156,155,15,157,84,115,8,18,162,154,9,158,80,91,81,153</t>
  </si>
  <si>
    <t>4,5,6,8,9,15,18,80,81,84,91,153,154,155,156,157,158,159,162</t>
  </si>
  <si>
    <t>5,4,156,155,15,157,84,6,8,18,162,154,9,158,80,91,159,81,153</t>
  </si>
  <si>
    <t>4,5,9,15,16,80,81,84,114,130,131,132,135,136,154,155,157,158,162,163,164,165</t>
  </si>
  <si>
    <t>5,4,114,132,155,15,157,84,130,136,162,16,154,9,158,80,131,81,135,163,164,165</t>
  </si>
  <si>
    <t>4,5,9,15,16,80,81,84,105,107,114,130,131,132,135,136,137,154,155,157,158,162,163,164,165</t>
  </si>
  <si>
    <t>175,5,4,107,114,132,155,15,157,84,130,136,162,16,154,9,158,54,26,104,74,80,131,81,94,96,100,98,102,105,135,137,163,164,165</t>
  </si>
  <si>
    <t>4,5,9,15,16,80,81,84,114,130,131,132,135,136,154,155,157,158,162,163,164,165,166</t>
  </si>
  <si>
    <t>175,5,4,114,132,155,15,157,84,130,136,162,16,154,9,158,99,74,80,131,81,94,96,98,101,135,163,164,165,166</t>
  </si>
  <si>
    <t>4,5,9,15,16,38,80,81,84,114,130,131,132,135,136,154,155,157,158,162,163,164,165</t>
  </si>
  <si>
    <t>175,5,4,114,132,155,15,157,84,130,136,162,16,154,9,158,38,80,131,81,135,163,164,165</t>
  </si>
  <si>
    <t>4,5,9,15,16,54,80,81,84,114,130,131,132,135,136,154,155,157,158,162,163,164,165</t>
  </si>
  <si>
    <t>175,5,4,114,132,155,15,157,84,130,136,162,16,154,9,158,54,80,131,81,135,163,164,165</t>
  </si>
  <si>
    <t>4,5,9,15,16,80,81,84,114,130,131,132,135,136,154,155,157,158,162,163,164,165,167</t>
  </si>
  <si>
    <t>175,5,4,114,132,155,15,157,84,130,136,162,16,154,9,158,38,80,131,81,135,163,164,165,167</t>
  </si>
  <si>
    <t>4,5,6,8,9,15,18,80,81,84,91,153,154,155,156,157,158,162,163,164,165</t>
  </si>
  <si>
    <t>5,4,156,155,15,157,84,6,8,18,162,154,9,158,80,91,81,153,163,164,165</t>
  </si>
  <si>
    <t>4,5,9,15,16,80,81,84,114,130,131,132,135,136,154,155,157,158,162,163,164,165,171,172</t>
  </si>
  <si>
    <t>175,5,4,114,132,155,15,157,84,130,136,162,16,154,9,158,54,26,170,104,74,80,131,81,94,96,100,98,102,105,135,163,164,165,171,172</t>
  </si>
  <si>
    <t>4,5,9,15,16,80,81,84,114,130,131,132,135,136,154,155,157,158,162,163,164,165,171,172,173</t>
  </si>
  <si>
    <t>175,5,4,114,132,155,15,157,84,130,136,162,16,154,9,158,54,26,170,104,74,80,131,81,94,96,100,98,102,105,135,163,164,165,171,172,173</t>
  </si>
  <si>
    <t>4,5,9,15,16,80,81,84,114,130,131,132,135,136,154,155,157,158,162,163,164,165,179</t>
  </si>
  <si>
    <t>175,186,5,4,114,132,155,15,157,84,130,136,162,16,154,9,158,176,99,80,131,81,94,98,101,187,185,135,179,163,164,165</t>
  </si>
  <si>
    <t>4,5,9,15,16,80,81,84,114,130,131,132,135,136,154,155,157,158,162,163,164,165,177</t>
  </si>
  <si>
    <t>175,186,5,4,114,132,155,15,157,84,130,136,162,16,154,9,158,176,99,80,131,81,94,98,101,187,185,135,179,163,164,165,177</t>
  </si>
  <si>
    <t>4,5,9,15,16,80,81,84,114,130,131,132,135,136,154,155,157,158,162,163,164,165,184</t>
  </si>
  <si>
    <t>175,186,5,4,114,132,155,15,157,84,130,136,162,16,154,9,158,176,99,80,131,81,94,98,101,187,185,135,179,163,164,165,177,184</t>
  </si>
  <si>
    <t>4,5,9,15,16,80,81,84,114,130,131,132,135,136,154,155,157,158,162,163,164,165,180</t>
  </si>
  <si>
    <t>175,186,5,4,114,132,155,15,157,84,130,136,162,16,154,9,158,176,99,80,131,81,94,98,101,187,185,135,179,163,164,165,180</t>
  </si>
  <si>
    <t>4,5,9,15,16,80,81,84,114,130,131,132,135,136,154,155,157,158,162,163,164,165,181</t>
  </si>
  <si>
    <t>175,186,5,4,114,132,155,15,157,84,130,136,162,16,154,9,158,176,99,80,131,81,94,98,101,187,185,135,179,163,164,165,182,181</t>
  </si>
  <si>
    <t>4,5,9,15,16,80,81,84,114,130,131,132,135,136,154,155,157,158,162,163,164,165,182</t>
  </si>
  <si>
    <t>175,186,5,4,114,132,155,15,157,84,130,136,162,16,154,9,158,176,99,80,131,81,94,98,101,187,185,135,179,163,164,165,182</t>
  </si>
  <si>
    <t>4,5,9,15,16,80,81,84,114,130,131,132,135,136,154,155,157,158,162,163,164,165,189</t>
  </si>
  <si>
    <t>175,186,5,4,114,132,155,15,157,84,130,136,162,16,154,9,158,176,99,80,131,81,94,98,101,187,185,135,163,164,165,188,189</t>
  </si>
  <si>
    <t>4,5,9,15,16,80,81,84,114,130,131,132,135,136,154,155,157,158,162,163,164,165,190</t>
  </si>
  <si>
    <t>175,186,5,4,114,132,155,15,157,84,130,136,162,16,154,9,158,176,99,80,131,81,94,98,101,187,185,135,179,163,164,165,190</t>
  </si>
  <si>
    <t>4,5,9,15,16,80,81,84,114,130,131,132,135,136,154,155,157,158,162,163,164,165,176</t>
  </si>
  <si>
    <t>175,5,4,114,132,155,15,157,84,130,136,162,16,154,9,158,176,80,131,81,135,163,164,165</t>
  </si>
  <si>
    <t>4,5,9,15,16,80,81,84,114,130,131,132,135,136,154,155,157,158,162,163,164,165,192</t>
  </si>
  <si>
    <t>175,186,5,4,114,132,155,15,157,84,130,136,162,16,154,9,158,176,99,80,131,81,94,98,101,187,185,135,179,163,164,165,190,192</t>
  </si>
  <si>
    <t>OU Büdelsdorf ohne Nachfrage</t>
  </si>
  <si>
    <t>OU Büdelsdorf ohne Nachfrageneuberechnung</t>
  </si>
  <si>
    <t>12,37,82,91</t>
  </si>
  <si>
    <t>12,37,91,82</t>
  </si>
  <si>
    <t>4,5,6,8,9,15,84,91,153,154,157,158,162,163,164,165</t>
  </si>
  <si>
    <t>5,4,15,157,84,6,8,162,154,9,158,91,153,163,164,165</t>
  </si>
  <si>
    <t>4,5,6,8,9,15,21,84,91,153,154,157,158,162,163,164,165</t>
  </si>
  <si>
    <t>5,4,15,157,84,6,8,162,154,9,158,21,91,153,163,164,165</t>
  </si>
  <si>
    <t>4,5,6,8,9,15,22,84,91,153,154,157,158,162,163,164,165</t>
  </si>
  <si>
    <t>5,4,15,157,84,6,8,162,154,9,158,22,91,153,163,164,165</t>
  </si>
  <si>
    <t>4,5,6,8,9,15,37,84,91,153,154,157,158,162,163,164,165</t>
  </si>
  <si>
    <t>5,4,15,157,84,6,8,162,154,9,158,37,91,153,163,164,165</t>
  </si>
  <si>
    <t>4,5,9,15,16,80,81,84,114,130,131,132,135,136,157,158,162,163,164,165</t>
  </si>
  <si>
    <t>5,4,114,132,15,157,84,130,136,162,16,9,158,80,131,81,135,163,164,165</t>
  </si>
  <si>
    <t xml:space="preserve">Verwendet in </t>
  </si>
  <si>
    <t>4,5,6,9,15,16,38,80,81,84,153,157,158,162,163,164,165</t>
  </si>
  <si>
    <t>175,5,4,15,157,84,6,162,16,9,158,38,80,81,153,163,164,165</t>
  </si>
  <si>
    <t>4,5,6,9,15,16,39,84,153,157,158,162,163,164,165</t>
  </si>
  <si>
    <t>5,4,15,157,84,6,162,16,9,158,39,153,163,164,165</t>
  </si>
  <si>
    <t>4,5,6,9,15,16,40,80,81,84,153,157,158,162,163,164,165</t>
  </si>
  <si>
    <t>5,4,15,157,84,6,162,16,9,158,40,80,81,153,163,164,165</t>
  </si>
  <si>
    <t>4,5,6,9,15,16,41,80,81,84,153,157,158,162,163,164,165</t>
  </si>
  <si>
    <t>5,4,15,157,84,6,162,16,9,158,41,80,81,153,163,164,165</t>
  </si>
  <si>
    <t>4,5,6,9,15,16,42,80,81,84,153,157,158,162,163,164,165</t>
  </si>
  <si>
    <t>5,4,15,157,84,6,162,16,9,158,42,80,81,153,163,164,165</t>
  </si>
  <si>
    <t>4,5,6,9,15,16,54,80,81,84,153,157,158,162,163,164,165</t>
  </si>
  <si>
    <t>175,5,4,15,157,84,6,162,16,9,158,54,80,81,153,163,164,165</t>
  </si>
  <si>
    <t>4,5,6,9,15,16,55,80,81,84,153,157,158,162,163,164,165</t>
  </si>
  <si>
    <t>5,4,15,157,84,6,162,16,9,158,55,80,81,153,163,164,165</t>
  </si>
  <si>
    <t>4,5,6,8,9,15,16,54,59,80,81,84,91,153,157,158,162,163,164,165</t>
  </si>
  <si>
    <t>175,5,4,15,157,84,6,8,162,16,9,158,54,59,80,91,81,153,163,164,165</t>
  </si>
  <si>
    <t>4,5,6,9,15,16,55,60,80,81,84,153,157,158,162,163,164,165</t>
  </si>
  <si>
    <t>5,4,15,157,84,6,162,16,9,158,55,60,80,81,153,163,164,165</t>
  </si>
  <si>
    <t>4,5,6,9,15,16,62,63,80,81,84,153,157,158,162,163,164,165</t>
  </si>
  <si>
    <t>5,4,15,157,84,6,162,16,9,158,62,63,80,81,153,163,164,165</t>
  </si>
  <si>
    <t>4,5,6,9,15,16,64,80,81,84,153,157,158,162,163,164,165</t>
  </si>
  <si>
    <t>5,4,15,157,84,6,162,16,9,158,50,64,80,81,153,163,164,165</t>
  </si>
  <si>
    <t>4,5,6,8,9,15,16,54,59,65,80,81,84,153,157,158,162,163,164,165</t>
  </si>
  <si>
    <t>175,5,4,15,157,84,6,8,162,16,9,158,54,59,65,80,81,153,163,164,165</t>
  </si>
  <si>
    <t>4,5,6,8,9,15,16,68,80,81,84,153,157,158,162,163,164,165</t>
  </si>
  <si>
    <t>175,5,4,15,157,84,6,8,162,16,9,158,68,80,81,153,163,164,165</t>
  </si>
  <si>
    <t>4,5,6,8,9,15,16,69,80,81,84,91,153,157,158,162,163,164,165</t>
  </si>
  <si>
    <t>175,5,4,15,157,84,6,8,162,16,9,158,69,80,91,81,153,163,164,165</t>
  </si>
  <si>
    <t>4,5,6,8,9,15,16,70,80,81,84,153,157,158,162,163,164,165</t>
  </si>
  <si>
    <t>175,5,4,15,157,84,6,8,162,16,9,158,70,80,81,153,163,164,165</t>
  </si>
  <si>
    <t>4,5,6,8,9,15,16,71,80,81,84,153,157,158,162,163,164,165</t>
  </si>
  <si>
    <t>175,5,4,15,157,84,6,8,162,16,9,158,71,80,81,153,163,164,165</t>
  </si>
  <si>
    <t>4,5,6,8,9,15,16,73,80,81,84,153,157,158,162,163,164,165</t>
  </si>
  <si>
    <t>175,5,4,15,157,84,6,8,162,16,9,158,73,80,81,153,163,164,165</t>
  </si>
  <si>
    <t>4,5,6,8,9,15,16,74,80,81,84,153,157,158,162,163,164,165</t>
  </si>
  <si>
    <t>5,4,15,157,84,6,8,162,16,9,158,74,80,81,153,163,164,165</t>
  </si>
  <si>
    <t>4,5,6,8,9,15,16,80,81,84,91,153,157,158,162,163,164,165</t>
  </si>
  <si>
    <t>5,4,15,157,84,6,8,162,16,9,158,80,91,81,153,163,164,165</t>
  </si>
  <si>
    <t>4,5,6,8,9,15,16,74,80,81,84,91,93,153,157,158,162,163,164,165</t>
  </si>
  <si>
    <t>175,5,4,15,157,84,6,8,162,16,9,158,54,26,92,93,74,80,91,81,153,163,164,165</t>
  </si>
  <si>
    <t>4,5,6,8,9,15,16,80,81,84,91,99,153,157,158,162,163,164,165</t>
  </si>
  <si>
    <t>175,5,4,15,157,84,6,8,162,16,9,158,99,80,91,81,153,163,164,165</t>
  </si>
  <si>
    <t>4,5,6,8,9,15,16,80,81,84,91,94,153,157,158,162,163,164,165</t>
  </si>
  <si>
    <t>175,5,4,15,157,84,6,8,162,16,9,158,80,91,81,94,153,163,164,165</t>
  </si>
  <si>
    <t>4,5,6,8,9,15,16,80,81,84,91,96,153,157,158,162,163,164,165</t>
  </si>
  <si>
    <t>175,5,4,15,157,84,6,8,162,16,9,158,80,91,81,96,153,163,164,165</t>
  </si>
  <si>
    <t>4,5,6,8,9,15,16,74,80,81,84,91,94,96,99,101,153,157,158,162,163,164,165</t>
  </si>
  <si>
    <t>175,5,4,15,157,84,6,8,162,16,9,158,99,74,80,91,81,94,96,98,101,153,163,164,165</t>
  </si>
  <si>
    <t>4,5,6,8,9,15,16,80,81,84,91,97,153,157,158,162,163,164,165</t>
  </si>
  <si>
    <t>175,5,4,15,157,84,6,8,162,16,9,158,80,91,81,97,153,163,164,165</t>
  </si>
  <si>
    <t>4,5,9,15,16,54,59,80,81,84,114,130,131,132,135,136,154,155,157,158,162,163,164,165</t>
  </si>
  <si>
    <t>175,5,4,114,132,155,15,157,84,130,136,162,16,154,9,158,54,59,80,131,81,135,163,164,165</t>
  </si>
  <si>
    <t>4,5,6,9,15,16,80,81,84,153,157,158,162,163,164,165</t>
  </si>
  <si>
    <t>5,4,15,157,84,6,162,16,9,158,80,81,153,163,164,165</t>
  </si>
  <si>
    <t>4,5,6,9,15,16,50,80,81,84,153,157,158,162,163,164,165</t>
  </si>
  <si>
    <t>5,4,15,157,84,6,162,16,9,158,50,80,81,153,163,164,165</t>
  </si>
  <si>
    <t>4,5,6,8,9,15,16,80,81,91,101,153,157,158,162,163,164,165</t>
  </si>
  <si>
    <t>175,5,4,15,157,6,8,162,16,9,158,80,91,81,98,101,153,163,164,165</t>
  </si>
  <si>
    <t>4,5,6,8,9,15,16,80,81,84,91,105,107,153,157,158,162,163,164,165</t>
  </si>
  <si>
    <t>175,5,4,107,15,157,84,6,8,162,16,9,158,54,26,104,74,80,91,81,94,96,100,98,102,105,153,163,164,165</t>
  </si>
  <si>
    <t>4,5,6,8,9,15,16,80,81,84,91,105,107,108,109,110,111,153,157,158,162,163,164,165</t>
  </si>
  <si>
    <t>4,5,6,8,9,15,16,80,81,84,91,114,153,157,158,162,163,164,165</t>
  </si>
  <si>
    <t>5,4,114,15,157,84,6,8,162,16,9,158,80,91,81,153,163,164,165</t>
  </si>
  <si>
    <t>4,5,8,9,15,16,18,20,80,84,91,115,153,157,158,162,163,164,165</t>
  </si>
  <si>
    <t>5,4,20,15,157,84,115,8,18,162,16,9,158,80,91,153,163,164,165</t>
  </si>
  <si>
    <t>4,5,8,9,15,16,18,20,80,84,91,117,153,157,158,162,163,164,165</t>
  </si>
  <si>
    <t>5,4,20,15,157,84,117,8,18,162,16,9,158,80,91,153,163,164,165</t>
  </si>
  <si>
    <t>4,5,8,9,15,16,18,20,80,84,91,118,153,157,158,162,163,164,165</t>
  </si>
  <si>
    <t>5,4,20,15,157,84,118,8,18,162,16,9,158,80,91,153,163,164,165</t>
  </si>
  <si>
    <t>4,5,8,9,15,16,18,20,80,84,91,119,153,157,158,162,163,164,165</t>
  </si>
  <si>
    <t>5,4,20,15,157,84,119,8,18,162,16,9,158,80,91,153,163,164,165</t>
  </si>
  <si>
    <t>4,5,8,9,15,16,18,20,80,84,91,120,153,157,158,162,163,164,165</t>
  </si>
  <si>
    <t>5,4,20,15,157,84,120,8,18,162,16,9,158,80,91,153,163,164,165</t>
  </si>
  <si>
    <t>4,5,8,9,15,16,18,20,80,84,91,121,153,157,158,162,163,164,165</t>
  </si>
  <si>
    <t>5,4,20,15,157,84,121,8,18,162,16,9,158,80,91,153,163,164,165</t>
  </si>
  <si>
    <t>4,5,8,9,15,16,80,81,84,114,130,131,132,133,153,157,158,162,163,164,165</t>
  </si>
  <si>
    <t>5,4,114,132,133,15,157,84,130,8,162,16,9,158,80,131,81,153,163,164,165</t>
  </si>
  <si>
    <t>4,5,8,9,15,16,80,81,84,114,130,131,132,134,153,157,158,162,163,164,165</t>
  </si>
  <si>
    <t>5,4,114,132,134,15,157,84,130,8,162,16,9,158,80,131,81,153,163,164,165</t>
  </si>
  <si>
    <t>4,5,6,8,9,15,16,80,81,84,91,105,107,108,109,110,111,114,137,153,157,158,162,163,164,165</t>
  </si>
  <si>
    <t>4,5,9,15,16,80,81,84,105,107,108,109,110,111,114,130,131,132,135,136,137,153,157,158,162,163,164,165</t>
  </si>
  <si>
    <t>4,5,6,8,9,15,16,80,81,84,91,105,107,114,137,153,157,158,162,163,164,165</t>
  </si>
  <si>
    <t>175,5,4,107,114,15,157,84,6,8,162,16,9,158,54,26,104,74,80,91,81,94,96,100,98,102,105,137,153,163,164,165</t>
  </si>
  <si>
    <t>4,5,6,8,9,15,16,80,81,84,91,105,107,108,110,111,114,137,138,153,157,158,162,163,164,165</t>
  </si>
  <si>
    <t>4,5,9,15,16,80,81,84,105,107,108,110,111,114,130,131,132,135,136,137,138,153,157,158,162,163,164,165</t>
  </si>
  <si>
    <t>4,5,9,15,16,74,80,81,91,94,96,99,101,107,114,130,131,132,135,136,139,153,157,158,162,163,164,165</t>
  </si>
  <si>
    <t>175,5,4,107,114,132,15,157,130,136,162,16,9,158,99,74,80,91,131,81,94,96,98,101,135,139,153,163,164,165</t>
  </si>
  <si>
    <t>CODE</t>
  </si>
  <si>
    <t>CONST_OCCUPATION_EW</t>
  </si>
  <si>
    <t>CONST_OCCUPATION_RA</t>
  </si>
  <si>
    <t>CONST_OCCUPATION_RJ</t>
  </si>
  <si>
    <t>M</t>
  </si>
  <si>
    <t>O</t>
  </si>
  <si>
    <t>R</t>
  </si>
  <si>
    <t>COEFF_TRAVELTIME</t>
  </si>
  <si>
    <t>CONST_OCCUPATION_AZ</t>
  </si>
  <si>
    <t>CONST_OCCUPATION_EINPEN</t>
  </si>
  <si>
    <t>CONST_OCCUPATION_GS</t>
  </si>
  <si>
    <t>CONST_OCCUPATION_KI</t>
  </si>
  <si>
    <t>CONST_OCCUPATION_MS</t>
  </si>
  <si>
    <t>CONST_OCCUPATION_NE</t>
  </si>
  <si>
    <t>CONST_OCCUPATION_OS</t>
  </si>
  <si>
    <t>CONST_OCCUPATION_ST</t>
  </si>
  <si>
    <t>CONST_CAR_AVAILABILITY_NULL</t>
  </si>
  <si>
    <t>CONST_CAR_AVAILABILITY_EP</t>
  </si>
  <si>
    <t>CONST_CAR_AVAILABILITY_HP</t>
  </si>
  <si>
    <t>CONST_CAR_AVAILABILITY_OP</t>
  </si>
  <si>
    <t>F</t>
  </si>
  <si>
    <t>Lkw</t>
  </si>
  <si>
    <t>P</t>
  </si>
  <si>
    <t>M 110:</t>
  </si>
  <si>
    <t>M 109:</t>
  </si>
  <si>
    <t>Fußverkehr</t>
  </si>
  <si>
    <t>Radverkehr</t>
  </si>
  <si>
    <t>Veränderung der Parameter in den Fuß-, Rad- und MM-Szenarien</t>
  </si>
  <si>
    <t>vorher:</t>
  </si>
  <si>
    <t>Veränderung</t>
  </si>
  <si>
    <t>Bislang im Vergleich zu M 13</t>
  </si>
  <si>
    <t>Künftig im Vergleich zu M158 (den kalibrierten Werten)</t>
  </si>
  <si>
    <t>CONST_ACTIVITY_A</t>
  </si>
  <si>
    <t>CONST_ACTIVITY_B</t>
  </si>
  <si>
    <t>CONST_ACTIVITY_E</t>
  </si>
  <si>
    <t>CONST_ACTIVITY_F</t>
  </si>
  <si>
    <t>CONST_ACTIVITY_G</t>
  </si>
  <si>
    <t>CONST_ACTIVITY_K</t>
  </si>
  <si>
    <t>CONST_ACTIVITY_M</t>
  </si>
  <si>
    <t>CONST_ACTIVITY_O</t>
  </si>
  <si>
    <t>CONST_ACTIVITY_R</t>
  </si>
  <si>
    <t>CONST_ACTIVITY_S</t>
  </si>
  <si>
    <t>CONST_ACTIVITY_T</t>
  </si>
  <si>
    <t>CONST_ACTIVITY_U</t>
  </si>
  <si>
    <t>CONST_ACTIVITY_V</t>
  </si>
  <si>
    <t>CONST_ACTIVITY_W</t>
  </si>
  <si>
    <t>CONST_ACTIVITY_Z</t>
  </si>
  <si>
    <t>CONST_ACTIVITY_Y</t>
  </si>
  <si>
    <t>CONST_ACTIVITY_I</t>
  </si>
  <si>
    <t>CONST_ACTIVITY_J</t>
  </si>
  <si>
    <t>neu</t>
  </si>
  <si>
    <t>M158</t>
  </si>
  <si>
    <t>M 108:</t>
  </si>
  <si>
    <t>M 138:</t>
  </si>
  <si>
    <t>Fußverkehr stark</t>
  </si>
  <si>
    <t>175,5,4,107,15,157,84,111,6,8,162,16,9,158,54,26,108,109,110,104,74,80,91,81,94,96,100,98,102,105,153,163,164,165</t>
  </si>
  <si>
    <t>175,5,4,107,114,15,157,84,111,6,8,162,16,9,158,54,26,108,109,110,104,74,80,91,81,94,96,100,98,102,105,137,153,163,164,165</t>
  </si>
  <si>
    <t>175,5,4,107,114,132,15,157,84,111,130,136,162,16,9,158,54,26,108,109,110,104,74,80,131,81,94,96,100,98,102,105,135,137,153,163,164,165</t>
  </si>
  <si>
    <t>175,5,4,107,114,15,157,84,111,6,8,162,16,9,158,54,26,108,138,110,104,74,80,91,81,94,96,100,98,102,105,137,153,163,164,165</t>
  </si>
  <si>
    <t>175,5,4,107,114,132,15,157,84,111,130,136,162,16,9,158,54,26,108,138,110,104,74,80,131,81,94,96,100,98,102,105,135,137,153,163,164,165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</si>
</sst>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\+#,##0.00;\-#,##0.00"/>
    <numFmt numFmtId="170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22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22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5" borderId="0" xfId="0" applyFill="1" applyAlignment="1">
      <alignment wrapText="1"/>
    </xf>
    <xf numFmtId="0" fontId="0" fillId="0" borderId="0" xfId="0" applyFill="1"/>
    <xf numFmtId="9" fontId="0" fillId="0" borderId="0" xfId="1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165" fontId="0" fillId="0" borderId="0" xfId="0" applyNumberFormat="1" applyBorder="1" applyAlignment="1">
      <alignment wrapText="1"/>
    </xf>
    <xf numFmtId="165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3" xfId="0" applyNumberFormat="1" applyBorder="1" applyAlignment="1">
      <alignment wrapText="1"/>
    </xf>
    <xf numFmtId="0" fontId="0" fillId="4" borderId="0" xfId="0" applyFill="1" applyBorder="1" applyAlignment="1">
      <alignment wrapText="1"/>
    </xf>
    <xf numFmtId="9" fontId="0" fillId="0" borderId="0" xfId="1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4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0" fontId="0" fillId="0" borderId="0" xfId="0" applyNumberFormat="1" applyBorder="1" applyAlignment="1">
      <alignment wrapText="1"/>
    </xf>
    <xf numFmtId="170" fontId="0" fillId="4" borderId="0" xfId="0" applyNumberFormat="1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</cellXfs>
  <cellStyles count="2">
    <cellStyle name="Prozent" xfId="1" builtinId="5"/>
    <cellStyle name="Standard" xfId="0" builtinId="0"/>
  </cellStyles>
  <dxfs count="2"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F1" sqref="F1:F1048576"/>
    </sheetView>
  </sheetViews>
  <sheetFormatPr baseColWidth="10" defaultRowHeight="14.4" x14ac:dyDescent="0.3"/>
  <cols>
    <col min="3" max="3" width="31.5546875" style="1" bestFit="1" customWidth="1"/>
    <col min="4" max="4" width="25.33203125" style="1" customWidth="1"/>
    <col min="6" max="7" width="34.6640625" style="1" customWidth="1"/>
  </cols>
  <sheetData>
    <row r="1" spans="1:10" x14ac:dyDescent="0.3">
      <c r="A1" t="s">
        <v>907</v>
      </c>
      <c r="B1" t="s">
        <v>908</v>
      </c>
      <c r="C1" s="1" t="s">
        <v>522</v>
      </c>
      <c r="D1" s="1" t="s">
        <v>523</v>
      </c>
      <c r="E1" t="s">
        <v>909</v>
      </c>
      <c r="F1" s="1" t="s">
        <v>910</v>
      </c>
      <c r="G1" s="1" t="s">
        <v>911</v>
      </c>
      <c r="H1" t="s">
        <v>912</v>
      </c>
    </row>
    <row r="2" spans="1:10" x14ac:dyDescent="0.3">
      <c r="A2">
        <v>0</v>
      </c>
      <c r="B2">
        <v>7</v>
      </c>
      <c r="C2" s="1" t="s">
        <v>527</v>
      </c>
      <c r="D2" s="1" t="s">
        <v>528</v>
      </c>
      <c r="E2">
        <v>6</v>
      </c>
      <c r="F2" s="1" t="s">
        <v>529</v>
      </c>
      <c r="G2" s="1" t="s">
        <v>530</v>
      </c>
      <c r="H2" t="s">
        <v>531</v>
      </c>
      <c r="J2" s="3">
        <v>43062.131168981483</v>
      </c>
    </row>
    <row r="3" spans="1:10" x14ac:dyDescent="0.3">
      <c r="A3">
        <v>0</v>
      </c>
      <c r="B3">
        <v>10</v>
      </c>
      <c r="C3" s="1" t="s">
        <v>532</v>
      </c>
      <c r="D3" s="1" t="s">
        <v>533</v>
      </c>
      <c r="E3">
        <v>7</v>
      </c>
      <c r="F3" s="1" t="s">
        <v>534</v>
      </c>
      <c r="G3" s="1" t="s">
        <v>535</v>
      </c>
      <c r="H3" t="s">
        <v>536</v>
      </c>
      <c r="J3" s="3">
        <v>43062.131180555552</v>
      </c>
    </row>
    <row r="4" spans="1:10" ht="28.8" x14ac:dyDescent="0.3">
      <c r="A4">
        <v>0</v>
      </c>
      <c r="B4">
        <v>12</v>
      </c>
      <c r="C4" s="1" t="s">
        <v>537</v>
      </c>
      <c r="D4" s="1" t="s">
        <v>538</v>
      </c>
      <c r="E4">
        <v>14</v>
      </c>
      <c r="F4" s="1" t="s">
        <v>539</v>
      </c>
      <c r="G4" s="1" t="s">
        <v>540</v>
      </c>
      <c r="H4" t="s">
        <v>541</v>
      </c>
    </row>
    <row r="5" spans="1:10" ht="28.8" x14ac:dyDescent="0.3">
      <c r="A5">
        <v>0</v>
      </c>
      <c r="B5">
        <v>13</v>
      </c>
      <c r="C5" s="1" t="s">
        <v>542</v>
      </c>
      <c r="D5" s="1" t="s">
        <v>543</v>
      </c>
      <c r="E5">
        <v>11</v>
      </c>
      <c r="F5" s="1" t="s">
        <v>544</v>
      </c>
      <c r="G5" s="1" t="s">
        <v>545</v>
      </c>
      <c r="H5" t="s">
        <v>541</v>
      </c>
    </row>
    <row r="6" spans="1:10" x14ac:dyDescent="0.3">
      <c r="A6">
        <v>0</v>
      </c>
      <c r="B6">
        <v>14</v>
      </c>
      <c r="C6" s="1" t="s">
        <v>546</v>
      </c>
      <c r="D6" s="1" t="s">
        <v>547</v>
      </c>
      <c r="E6">
        <v>12</v>
      </c>
      <c r="F6" s="1" t="s">
        <v>548</v>
      </c>
      <c r="G6" s="1" t="s">
        <v>549</v>
      </c>
      <c r="H6" t="s">
        <v>531</v>
      </c>
      <c r="J6" s="3">
        <v>43062.137337962966</v>
      </c>
    </row>
    <row r="7" spans="1:10" x14ac:dyDescent="0.3">
      <c r="A7">
        <v>0</v>
      </c>
      <c r="B7">
        <v>15</v>
      </c>
      <c r="C7" s="1" t="s">
        <v>550</v>
      </c>
      <c r="D7" s="1" t="s">
        <v>551</v>
      </c>
      <c r="E7">
        <v>12</v>
      </c>
      <c r="F7" s="1" t="s">
        <v>552</v>
      </c>
      <c r="G7" s="1" t="s">
        <v>553</v>
      </c>
      <c r="H7" t="s">
        <v>541</v>
      </c>
    </row>
    <row r="8" spans="1:10" s="7" customFormat="1" x14ac:dyDescent="0.3">
      <c r="A8" s="7">
        <v>0</v>
      </c>
      <c r="B8" s="7">
        <v>16</v>
      </c>
      <c r="C8" s="8" t="s">
        <v>554</v>
      </c>
      <c r="D8" s="8" t="s">
        <v>555</v>
      </c>
      <c r="E8" s="7">
        <v>12</v>
      </c>
      <c r="F8" s="8" t="s">
        <v>556</v>
      </c>
      <c r="G8" s="8" t="s">
        <v>557</v>
      </c>
      <c r="H8" s="7" t="s">
        <v>541</v>
      </c>
    </row>
    <row r="9" spans="1:10" s="9" customFormat="1" x14ac:dyDescent="0.3">
      <c r="A9" s="9">
        <v>0</v>
      </c>
      <c r="B9" s="9">
        <v>17</v>
      </c>
      <c r="C9" s="10" t="s">
        <v>53</v>
      </c>
      <c r="D9" s="10" t="s">
        <v>53</v>
      </c>
      <c r="E9" s="9">
        <v>14</v>
      </c>
      <c r="F9" s="10" t="s">
        <v>558</v>
      </c>
      <c r="G9" s="10" t="s">
        <v>559</v>
      </c>
      <c r="H9" s="9" t="s">
        <v>541</v>
      </c>
    </row>
    <row r="10" spans="1:10" s="9" customFormat="1" x14ac:dyDescent="0.3">
      <c r="A10" s="9">
        <v>0</v>
      </c>
      <c r="B10" s="9">
        <v>18</v>
      </c>
      <c r="C10" s="10" t="s">
        <v>56</v>
      </c>
      <c r="D10" s="10" t="s">
        <v>56</v>
      </c>
      <c r="E10" s="9">
        <v>14</v>
      </c>
      <c r="F10" s="10" t="s">
        <v>539</v>
      </c>
      <c r="G10" s="10" t="s">
        <v>540</v>
      </c>
      <c r="H10" s="9" t="s">
        <v>541</v>
      </c>
    </row>
    <row r="11" spans="1:10" s="9" customFormat="1" ht="28.8" x14ac:dyDescent="0.3">
      <c r="A11" s="9">
        <v>0</v>
      </c>
      <c r="B11" s="9">
        <v>19</v>
      </c>
      <c r="C11" s="10" t="s">
        <v>59</v>
      </c>
      <c r="D11" s="10" t="s">
        <v>560</v>
      </c>
      <c r="E11" s="9">
        <v>14</v>
      </c>
      <c r="F11" s="10" t="s">
        <v>561</v>
      </c>
      <c r="G11" s="10" t="s">
        <v>562</v>
      </c>
      <c r="H11" s="9" t="s">
        <v>541</v>
      </c>
    </row>
    <row r="12" spans="1:10" s="9" customFormat="1" x14ac:dyDescent="0.3">
      <c r="A12" s="9">
        <v>0</v>
      </c>
      <c r="B12" s="9">
        <v>21</v>
      </c>
      <c r="C12" s="10" t="s">
        <v>62</v>
      </c>
      <c r="D12" s="10" t="s">
        <v>62</v>
      </c>
      <c r="E12" s="9">
        <v>14</v>
      </c>
      <c r="F12" s="10" t="s">
        <v>563</v>
      </c>
      <c r="G12" s="10" t="s">
        <v>564</v>
      </c>
      <c r="H12" s="9" t="s">
        <v>541</v>
      </c>
    </row>
    <row r="13" spans="1:10" s="9" customFormat="1" x14ac:dyDescent="0.3">
      <c r="A13" s="9">
        <v>0</v>
      </c>
      <c r="B13" s="9">
        <v>22</v>
      </c>
      <c r="C13" s="10" t="s">
        <v>64</v>
      </c>
      <c r="D13" s="10" t="s">
        <v>64</v>
      </c>
      <c r="E13" s="9">
        <v>14</v>
      </c>
      <c r="F13" s="10" t="s">
        <v>565</v>
      </c>
      <c r="G13" s="10" t="s">
        <v>566</v>
      </c>
      <c r="H13" s="9" t="s">
        <v>541</v>
      </c>
    </row>
    <row r="14" spans="1:10" s="9" customFormat="1" x14ac:dyDescent="0.3">
      <c r="A14" s="9">
        <v>0</v>
      </c>
      <c r="B14" s="9">
        <v>23</v>
      </c>
      <c r="C14" s="10" t="s">
        <v>67</v>
      </c>
      <c r="D14" s="10" t="s">
        <v>67</v>
      </c>
      <c r="E14" s="9">
        <v>14</v>
      </c>
      <c r="F14" s="10" t="s">
        <v>567</v>
      </c>
      <c r="G14" s="10" t="s">
        <v>568</v>
      </c>
      <c r="H14" s="9" t="s">
        <v>541</v>
      </c>
    </row>
    <row r="15" spans="1:10" s="9" customFormat="1" x14ac:dyDescent="0.3">
      <c r="A15" s="9">
        <v>0</v>
      </c>
      <c r="B15" s="9">
        <v>24</v>
      </c>
      <c r="C15" s="10" t="s">
        <v>569</v>
      </c>
      <c r="D15" s="10" t="s">
        <v>569</v>
      </c>
      <c r="E15" s="9">
        <v>14</v>
      </c>
      <c r="F15" s="10" t="s">
        <v>570</v>
      </c>
      <c r="G15" s="10" t="s">
        <v>918</v>
      </c>
      <c r="H15" s="9" t="s">
        <v>541</v>
      </c>
    </row>
    <row r="16" spans="1:10" s="9" customFormat="1" x14ac:dyDescent="0.3">
      <c r="A16" s="9">
        <v>0</v>
      </c>
      <c r="B16" s="9">
        <v>25</v>
      </c>
      <c r="C16" s="10" t="s">
        <v>571</v>
      </c>
      <c r="D16" s="10" t="s">
        <v>572</v>
      </c>
      <c r="E16" s="9">
        <v>14</v>
      </c>
      <c r="F16" s="10" t="s">
        <v>573</v>
      </c>
      <c r="G16" s="10" t="s">
        <v>919</v>
      </c>
      <c r="H16" s="9" t="s">
        <v>541</v>
      </c>
    </row>
    <row r="17" spans="1:8" s="9" customFormat="1" ht="28.8" x14ac:dyDescent="0.3">
      <c r="A17" s="9">
        <v>0</v>
      </c>
      <c r="B17" s="9">
        <v>26</v>
      </c>
      <c r="C17" s="10" t="s">
        <v>574</v>
      </c>
      <c r="D17" s="10" t="s">
        <v>575</v>
      </c>
      <c r="E17" s="9">
        <v>14</v>
      </c>
      <c r="F17" s="10" t="s">
        <v>576</v>
      </c>
      <c r="G17" s="10" t="s">
        <v>577</v>
      </c>
      <c r="H17" s="9" t="s">
        <v>541</v>
      </c>
    </row>
    <row r="18" spans="1:8" s="9" customFormat="1" x14ac:dyDescent="0.3">
      <c r="A18" s="9">
        <v>0</v>
      </c>
      <c r="B18" s="9">
        <v>27</v>
      </c>
      <c r="C18" s="10" t="s">
        <v>578</v>
      </c>
      <c r="D18" s="10" t="s">
        <v>579</v>
      </c>
      <c r="E18" s="9">
        <v>14</v>
      </c>
      <c r="F18" s="10" t="s">
        <v>580</v>
      </c>
      <c r="G18" s="10" t="s">
        <v>581</v>
      </c>
      <c r="H18" s="9" t="s">
        <v>541</v>
      </c>
    </row>
    <row r="19" spans="1:8" s="9" customFormat="1" x14ac:dyDescent="0.3">
      <c r="A19" s="9">
        <v>0</v>
      </c>
      <c r="B19" s="9">
        <v>28</v>
      </c>
      <c r="C19" s="10" t="s">
        <v>79</v>
      </c>
      <c r="D19" s="10" t="s">
        <v>582</v>
      </c>
      <c r="E19" s="9">
        <v>14</v>
      </c>
      <c r="F19" s="10" t="s">
        <v>583</v>
      </c>
      <c r="G19" s="10" t="s">
        <v>584</v>
      </c>
      <c r="H19" s="9" t="s">
        <v>541</v>
      </c>
    </row>
    <row r="20" spans="1:8" s="9" customFormat="1" x14ac:dyDescent="0.3">
      <c r="A20" s="9">
        <v>0</v>
      </c>
      <c r="B20" s="9">
        <v>29</v>
      </c>
      <c r="C20" s="10" t="s">
        <v>79</v>
      </c>
      <c r="D20" s="10" t="s">
        <v>79</v>
      </c>
      <c r="E20" s="9">
        <v>14</v>
      </c>
      <c r="F20" s="10" t="s">
        <v>585</v>
      </c>
      <c r="G20" s="10" t="s">
        <v>586</v>
      </c>
      <c r="H20" s="9" t="s">
        <v>541</v>
      </c>
    </row>
    <row r="21" spans="1:8" s="7" customFormat="1" x14ac:dyDescent="0.3">
      <c r="A21" s="7">
        <v>0</v>
      </c>
      <c r="B21" s="7">
        <v>30</v>
      </c>
      <c r="C21" s="8" t="s">
        <v>84</v>
      </c>
      <c r="D21" s="8" t="s">
        <v>84</v>
      </c>
      <c r="E21" s="7">
        <v>12</v>
      </c>
      <c r="F21" s="8" t="s">
        <v>587</v>
      </c>
      <c r="G21" s="8" t="s">
        <v>588</v>
      </c>
      <c r="H21" s="7" t="s">
        <v>541</v>
      </c>
    </row>
    <row r="22" spans="1:8" s="9" customFormat="1" ht="28.8" x14ac:dyDescent="0.3">
      <c r="A22" s="9">
        <v>0</v>
      </c>
      <c r="B22" s="9">
        <v>31</v>
      </c>
      <c r="C22" s="10" t="s">
        <v>589</v>
      </c>
      <c r="D22" s="10" t="s">
        <v>543</v>
      </c>
      <c r="E22" s="9">
        <v>15</v>
      </c>
      <c r="F22" s="10" t="s">
        <v>539</v>
      </c>
      <c r="G22" s="10" t="s">
        <v>540</v>
      </c>
      <c r="H22" s="9" t="s">
        <v>541</v>
      </c>
    </row>
    <row r="23" spans="1:8" x14ac:dyDescent="0.3">
      <c r="A23">
        <v>0</v>
      </c>
      <c r="B23">
        <v>32</v>
      </c>
      <c r="C23" s="1" t="s">
        <v>86</v>
      </c>
      <c r="D23" s="1" t="s">
        <v>86</v>
      </c>
      <c r="E23">
        <v>25</v>
      </c>
      <c r="F23" s="1" t="s">
        <v>590</v>
      </c>
      <c r="G23" s="1" t="s">
        <v>920</v>
      </c>
      <c r="H23" t="s">
        <v>541</v>
      </c>
    </row>
    <row r="24" spans="1:8" x14ac:dyDescent="0.3">
      <c r="A24">
        <v>0</v>
      </c>
      <c r="B24">
        <v>33</v>
      </c>
      <c r="C24" s="1" t="s">
        <v>89</v>
      </c>
      <c r="D24" s="1" t="s">
        <v>591</v>
      </c>
      <c r="E24">
        <v>15</v>
      </c>
      <c r="F24" s="1" t="s">
        <v>592</v>
      </c>
      <c r="G24" s="1" t="s">
        <v>593</v>
      </c>
      <c r="H24" t="s">
        <v>541</v>
      </c>
    </row>
    <row r="25" spans="1:8" x14ac:dyDescent="0.3">
      <c r="A25">
        <v>0</v>
      </c>
      <c r="B25">
        <v>34</v>
      </c>
      <c r="C25" s="1" t="s">
        <v>92</v>
      </c>
      <c r="D25" s="1" t="s">
        <v>594</v>
      </c>
      <c r="E25">
        <v>15</v>
      </c>
      <c r="F25" s="1" t="s">
        <v>595</v>
      </c>
      <c r="G25" s="1" t="s">
        <v>596</v>
      </c>
      <c r="H25" t="s">
        <v>541</v>
      </c>
    </row>
    <row r="26" spans="1:8" x14ac:dyDescent="0.3">
      <c r="A26">
        <v>0</v>
      </c>
      <c r="B26">
        <v>35</v>
      </c>
      <c r="C26" s="1" t="s">
        <v>95</v>
      </c>
      <c r="D26" s="1" t="s">
        <v>597</v>
      </c>
      <c r="E26">
        <v>25</v>
      </c>
      <c r="F26" s="1" t="s">
        <v>598</v>
      </c>
      <c r="G26" s="1" t="s">
        <v>599</v>
      </c>
      <c r="H26" t="s">
        <v>541</v>
      </c>
    </row>
    <row r="27" spans="1:8" x14ac:dyDescent="0.3">
      <c r="A27">
        <v>0</v>
      </c>
      <c r="B27">
        <v>36</v>
      </c>
      <c r="C27" s="1" t="s">
        <v>600</v>
      </c>
      <c r="D27" s="1" t="s">
        <v>99</v>
      </c>
      <c r="E27">
        <v>15</v>
      </c>
      <c r="F27" s="1" t="s">
        <v>601</v>
      </c>
      <c r="G27" s="1" t="s">
        <v>602</v>
      </c>
      <c r="H27" t="s">
        <v>541</v>
      </c>
    </row>
    <row r="28" spans="1:8" s="9" customFormat="1" x14ac:dyDescent="0.3">
      <c r="A28" s="9">
        <v>0</v>
      </c>
      <c r="B28" s="9">
        <v>37</v>
      </c>
      <c r="C28" s="10" t="s">
        <v>603</v>
      </c>
      <c r="D28" s="10" t="s">
        <v>603</v>
      </c>
      <c r="E28" s="9">
        <v>15</v>
      </c>
      <c r="F28" s="10" t="s">
        <v>604</v>
      </c>
      <c r="G28" s="10" t="s">
        <v>605</v>
      </c>
      <c r="H28" s="9" t="s">
        <v>541</v>
      </c>
    </row>
    <row r="29" spans="1:8" s="9" customFormat="1" ht="28.8" x14ac:dyDescent="0.3">
      <c r="A29" s="9">
        <v>0</v>
      </c>
      <c r="B29" s="9">
        <v>38</v>
      </c>
      <c r="C29" s="10" t="s">
        <v>104</v>
      </c>
      <c r="D29" s="10" t="s">
        <v>105</v>
      </c>
      <c r="E29" s="9">
        <v>15</v>
      </c>
      <c r="F29" s="10" t="s">
        <v>606</v>
      </c>
      <c r="G29" s="10" t="s">
        <v>607</v>
      </c>
      <c r="H29" s="9" t="s">
        <v>541</v>
      </c>
    </row>
    <row r="30" spans="1:8" s="9" customFormat="1" ht="28.8" x14ac:dyDescent="0.3">
      <c r="A30" s="9">
        <v>0</v>
      </c>
      <c r="B30" s="9">
        <v>40</v>
      </c>
      <c r="C30" s="10" t="s">
        <v>107</v>
      </c>
      <c r="D30" s="10" t="s">
        <v>608</v>
      </c>
      <c r="E30" s="9">
        <v>15</v>
      </c>
      <c r="F30" s="10" t="s">
        <v>609</v>
      </c>
      <c r="G30" s="10" t="s">
        <v>610</v>
      </c>
      <c r="H30" s="9" t="s">
        <v>541</v>
      </c>
    </row>
    <row r="31" spans="1:8" s="9" customFormat="1" ht="43.2" x14ac:dyDescent="0.3">
      <c r="A31" s="9">
        <v>0</v>
      </c>
      <c r="B31" s="9">
        <v>41</v>
      </c>
      <c r="C31" s="10" t="s">
        <v>110</v>
      </c>
      <c r="D31" s="10" t="s">
        <v>111</v>
      </c>
      <c r="E31" s="9">
        <v>15</v>
      </c>
      <c r="F31" s="10" t="s">
        <v>611</v>
      </c>
      <c r="G31" s="10" t="s">
        <v>612</v>
      </c>
      <c r="H31" s="9" t="s">
        <v>541</v>
      </c>
    </row>
    <row r="32" spans="1:8" s="9" customFormat="1" ht="28.8" x14ac:dyDescent="0.3">
      <c r="A32" s="9">
        <v>0</v>
      </c>
      <c r="B32" s="9">
        <v>42</v>
      </c>
      <c r="C32" s="10" t="s">
        <v>113</v>
      </c>
      <c r="D32" s="10" t="s">
        <v>114</v>
      </c>
      <c r="E32" s="9">
        <v>15</v>
      </c>
      <c r="F32" s="10" t="s">
        <v>613</v>
      </c>
      <c r="G32" s="10" t="s">
        <v>614</v>
      </c>
      <c r="H32" s="9" t="s">
        <v>541</v>
      </c>
    </row>
    <row r="33" spans="1:8" s="9" customFormat="1" ht="28.8" x14ac:dyDescent="0.3">
      <c r="A33" s="9">
        <v>0</v>
      </c>
      <c r="B33" s="9">
        <v>43</v>
      </c>
      <c r="C33" s="10" t="s">
        <v>116</v>
      </c>
      <c r="D33" s="10" t="s">
        <v>117</v>
      </c>
      <c r="E33" s="9">
        <v>15</v>
      </c>
      <c r="F33" s="10" t="s">
        <v>615</v>
      </c>
      <c r="G33" s="10" t="s">
        <v>616</v>
      </c>
      <c r="H33" s="9" t="s">
        <v>541</v>
      </c>
    </row>
    <row r="34" spans="1:8" ht="28.8" x14ac:dyDescent="0.3">
      <c r="A34">
        <v>0</v>
      </c>
      <c r="B34">
        <v>44</v>
      </c>
      <c r="C34" s="1" t="s">
        <v>589</v>
      </c>
      <c r="D34" s="1" t="s">
        <v>543</v>
      </c>
      <c r="E34">
        <v>16</v>
      </c>
      <c r="F34" s="1" t="s">
        <v>617</v>
      </c>
      <c r="G34" s="1" t="s">
        <v>618</v>
      </c>
      <c r="H34" t="s">
        <v>541</v>
      </c>
    </row>
    <row r="35" spans="1:8" s="9" customFormat="1" ht="57.6" x14ac:dyDescent="0.3">
      <c r="A35" s="9">
        <v>0</v>
      </c>
      <c r="B35" s="9">
        <v>45</v>
      </c>
      <c r="C35" s="10" t="s">
        <v>122</v>
      </c>
      <c r="D35" s="10" t="s">
        <v>123</v>
      </c>
      <c r="E35" s="9">
        <v>25</v>
      </c>
      <c r="F35" s="10" t="s">
        <v>619</v>
      </c>
      <c r="G35" s="10" t="s">
        <v>620</v>
      </c>
      <c r="H35" s="9" t="s">
        <v>541</v>
      </c>
    </row>
    <row r="36" spans="1:8" s="9" customFormat="1" ht="43.2" x14ac:dyDescent="0.3">
      <c r="A36" s="9">
        <v>0</v>
      </c>
      <c r="B36" s="9">
        <v>46</v>
      </c>
      <c r="C36" s="10" t="s">
        <v>125</v>
      </c>
      <c r="D36" s="10" t="s">
        <v>621</v>
      </c>
      <c r="E36" s="9">
        <v>15</v>
      </c>
      <c r="F36" s="10" t="s">
        <v>622</v>
      </c>
      <c r="G36" s="10" t="s">
        <v>623</v>
      </c>
      <c r="H36" s="9" t="s">
        <v>541</v>
      </c>
    </row>
    <row r="37" spans="1:8" s="9" customFormat="1" x14ac:dyDescent="0.3">
      <c r="A37" s="9">
        <v>0</v>
      </c>
      <c r="B37" s="9">
        <v>47</v>
      </c>
      <c r="C37" s="10" t="s">
        <v>128</v>
      </c>
      <c r="D37" s="10" t="s">
        <v>129</v>
      </c>
      <c r="E37" s="9">
        <v>15</v>
      </c>
      <c r="F37" s="10" t="s">
        <v>624</v>
      </c>
      <c r="G37" s="10" t="s">
        <v>625</v>
      </c>
      <c r="H37" s="9" t="s">
        <v>541</v>
      </c>
    </row>
    <row r="38" spans="1:8" x14ac:dyDescent="0.3">
      <c r="A38">
        <v>0</v>
      </c>
      <c r="B38">
        <v>48</v>
      </c>
      <c r="C38" s="1" t="s">
        <v>131</v>
      </c>
      <c r="D38" s="1" t="s">
        <v>132</v>
      </c>
      <c r="E38">
        <v>15</v>
      </c>
      <c r="F38" s="1" t="s">
        <v>626</v>
      </c>
      <c r="G38" s="1" t="s">
        <v>921</v>
      </c>
      <c r="H38" t="s">
        <v>541</v>
      </c>
    </row>
    <row r="39" spans="1:8" ht="28.8" x14ac:dyDescent="0.3">
      <c r="A39">
        <v>0</v>
      </c>
      <c r="B39">
        <v>49</v>
      </c>
      <c r="C39" s="1" t="s">
        <v>134</v>
      </c>
      <c r="D39" s="1" t="s">
        <v>627</v>
      </c>
      <c r="E39">
        <v>15</v>
      </c>
      <c r="F39" s="1" t="s">
        <v>628</v>
      </c>
      <c r="G39" s="1" t="s">
        <v>629</v>
      </c>
      <c r="H39" t="s">
        <v>541</v>
      </c>
    </row>
    <row r="40" spans="1:8" s="9" customFormat="1" x14ac:dyDescent="0.3">
      <c r="A40" s="9">
        <v>0</v>
      </c>
      <c r="B40" s="9">
        <v>50</v>
      </c>
      <c r="C40" s="10" t="s">
        <v>630</v>
      </c>
      <c r="D40" s="10" t="s">
        <v>129</v>
      </c>
      <c r="E40" s="9">
        <v>15</v>
      </c>
      <c r="F40" s="10" t="s">
        <v>631</v>
      </c>
      <c r="G40" s="10" t="s">
        <v>632</v>
      </c>
      <c r="H40" s="9" t="s">
        <v>541</v>
      </c>
    </row>
    <row r="41" spans="1:8" x14ac:dyDescent="0.3">
      <c r="A41">
        <v>0</v>
      </c>
      <c r="B41">
        <v>51</v>
      </c>
      <c r="C41" s="1" t="s">
        <v>633</v>
      </c>
      <c r="D41" s="1" t="s">
        <v>132</v>
      </c>
      <c r="E41">
        <v>25</v>
      </c>
      <c r="F41" s="1" t="s">
        <v>634</v>
      </c>
      <c r="G41" s="1" t="s">
        <v>922</v>
      </c>
      <c r="H41" t="s">
        <v>541</v>
      </c>
    </row>
    <row r="42" spans="1:8" ht="28.8" x14ac:dyDescent="0.3">
      <c r="A42">
        <v>0</v>
      </c>
      <c r="B42">
        <v>52</v>
      </c>
      <c r="C42" s="1" t="s">
        <v>635</v>
      </c>
      <c r="D42" s="1" t="s">
        <v>627</v>
      </c>
      <c r="E42">
        <v>15</v>
      </c>
      <c r="F42" s="1" t="s">
        <v>636</v>
      </c>
      <c r="G42" s="1" t="s">
        <v>637</v>
      </c>
      <c r="H42" t="s">
        <v>541</v>
      </c>
    </row>
    <row r="43" spans="1:8" s="9" customFormat="1" ht="57.6" x14ac:dyDescent="0.3">
      <c r="A43" s="9">
        <v>0</v>
      </c>
      <c r="B43" s="9">
        <v>53</v>
      </c>
      <c r="C43" s="10" t="s">
        <v>638</v>
      </c>
      <c r="D43" s="10" t="s">
        <v>123</v>
      </c>
      <c r="E43" s="9">
        <v>15</v>
      </c>
      <c r="F43" s="10" t="s">
        <v>639</v>
      </c>
      <c r="G43" s="10" t="s">
        <v>640</v>
      </c>
      <c r="H43" s="9" t="s">
        <v>541</v>
      </c>
    </row>
    <row r="44" spans="1:8" ht="43.2" x14ac:dyDescent="0.3">
      <c r="A44">
        <v>0</v>
      </c>
      <c r="B44">
        <v>54</v>
      </c>
      <c r="C44" s="1" t="s">
        <v>641</v>
      </c>
      <c r="D44" s="1" t="s">
        <v>642</v>
      </c>
      <c r="E44">
        <v>15</v>
      </c>
      <c r="F44" s="1" t="s">
        <v>643</v>
      </c>
      <c r="G44" s="1" t="s">
        <v>644</v>
      </c>
      <c r="H44" t="s">
        <v>541</v>
      </c>
    </row>
    <row r="45" spans="1:8" x14ac:dyDescent="0.3">
      <c r="A45">
        <v>0</v>
      </c>
      <c r="B45">
        <v>55</v>
      </c>
      <c r="C45" s="1" t="s">
        <v>158</v>
      </c>
      <c r="D45" s="1" t="s">
        <v>645</v>
      </c>
      <c r="E45">
        <v>15</v>
      </c>
      <c r="F45" s="1" t="s">
        <v>646</v>
      </c>
      <c r="G45" s="1" t="s">
        <v>647</v>
      </c>
      <c r="H45" t="s">
        <v>541</v>
      </c>
    </row>
    <row r="46" spans="1:8" ht="28.8" x14ac:dyDescent="0.3">
      <c r="A46">
        <v>0</v>
      </c>
      <c r="B46">
        <v>56</v>
      </c>
      <c r="C46" s="1" t="s">
        <v>648</v>
      </c>
      <c r="D46" s="1" t="s">
        <v>649</v>
      </c>
      <c r="E46">
        <v>25</v>
      </c>
      <c r="F46" s="1" t="s">
        <v>650</v>
      </c>
      <c r="G46" s="1" t="s">
        <v>923</v>
      </c>
      <c r="H46" t="s">
        <v>541</v>
      </c>
    </row>
    <row r="47" spans="1:8" s="9" customFormat="1" ht="28.8" x14ac:dyDescent="0.3">
      <c r="A47" s="9">
        <v>0</v>
      </c>
      <c r="B47" s="9">
        <v>57</v>
      </c>
      <c r="C47" s="10" t="s">
        <v>651</v>
      </c>
      <c r="D47" s="10" t="s">
        <v>651</v>
      </c>
      <c r="E47" s="9">
        <v>25</v>
      </c>
      <c r="F47" s="10" t="s">
        <v>652</v>
      </c>
      <c r="G47" s="10" t="s">
        <v>924</v>
      </c>
      <c r="H47" s="9" t="s">
        <v>541</v>
      </c>
    </row>
    <row r="48" spans="1:8" ht="28.8" x14ac:dyDescent="0.3">
      <c r="A48">
        <v>0</v>
      </c>
      <c r="B48">
        <v>58</v>
      </c>
      <c r="C48" s="1" t="s">
        <v>589</v>
      </c>
      <c r="D48" s="1" t="s">
        <v>653</v>
      </c>
      <c r="E48">
        <v>15</v>
      </c>
      <c r="F48" s="1" t="s">
        <v>539</v>
      </c>
      <c r="G48" s="1" t="s">
        <v>540</v>
      </c>
      <c r="H48" t="s">
        <v>541</v>
      </c>
    </row>
    <row r="49" spans="1:8" s="9" customFormat="1" x14ac:dyDescent="0.3">
      <c r="A49" s="9">
        <v>0</v>
      </c>
      <c r="B49" s="9">
        <v>59</v>
      </c>
      <c r="C49" s="10" t="s">
        <v>168</v>
      </c>
      <c r="D49" s="10" t="s">
        <v>168</v>
      </c>
      <c r="E49" s="9">
        <v>25</v>
      </c>
      <c r="F49" s="10" t="s">
        <v>654</v>
      </c>
      <c r="G49" s="10" t="s">
        <v>925</v>
      </c>
      <c r="H49" s="9" t="s">
        <v>541</v>
      </c>
    </row>
    <row r="50" spans="1:8" s="9" customFormat="1" ht="28.8" x14ac:dyDescent="0.3">
      <c r="A50" s="9">
        <v>0</v>
      </c>
      <c r="B50" s="9">
        <v>60</v>
      </c>
      <c r="C50" s="10" t="s">
        <v>651</v>
      </c>
      <c r="D50" s="10" t="s">
        <v>655</v>
      </c>
      <c r="E50" s="9">
        <v>25</v>
      </c>
      <c r="F50" s="10" t="s">
        <v>656</v>
      </c>
      <c r="G50" s="10" t="s">
        <v>926</v>
      </c>
      <c r="H50" s="9" t="s">
        <v>541</v>
      </c>
    </row>
    <row r="51" spans="1:8" x14ac:dyDescent="0.3">
      <c r="A51">
        <v>0</v>
      </c>
      <c r="B51">
        <v>61</v>
      </c>
      <c r="C51" s="1" t="s">
        <v>171</v>
      </c>
      <c r="D51" s="1" t="s">
        <v>172</v>
      </c>
      <c r="E51">
        <v>25</v>
      </c>
      <c r="F51" s="1" t="s">
        <v>657</v>
      </c>
      <c r="G51" s="1" t="s">
        <v>927</v>
      </c>
      <c r="H51" t="s">
        <v>541</v>
      </c>
    </row>
    <row r="52" spans="1:8" x14ac:dyDescent="0.3">
      <c r="A52">
        <v>0</v>
      </c>
      <c r="B52">
        <v>62</v>
      </c>
      <c r="C52" s="1" t="s">
        <v>174</v>
      </c>
      <c r="D52" s="1" t="s">
        <v>175</v>
      </c>
      <c r="E52">
        <v>25</v>
      </c>
      <c r="F52" s="1" t="s">
        <v>658</v>
      </c>
      <c r="G52" s="1" t="s">
        <v>928</v>
      </c>
      <c r="H52" t="s">
        <v>541</v>
      </c>
    </row>
    <row r="53" spans="1:8" x14ac:dyDescent="0.3">
      <c r="A53">
        <v>0</v>
      </c>
      <c r="B53">
        <v>63</v>
      </c>
      <c r="C53" s="1" t="s">
        <v>177</v>
      </c>
      <c r="D53" s="1" t="s">
        <v>178</v>
      </c>
      <c r="E53">
        <v>25</v>
      </c>
      <c r="F53" s="1" t="s">
        <v>659</v>
      </c>
      <c r="G53" s="1" t="s">
        <v>929</v>
      </c>
      <c r="H53" t="s">
        <v>541</v>
      </c>
    </row>
    <row r="54" spans="1:8" x14ac:dyDescent="0.3">
      <c r="A54">
        <v>0</v>
      </c>
      <c r="B54">
        <v>64</v>
      </c>
      <c r="C54" s="1" t="s">
        <v>180</v>
      </c>
      <c r="D54" s="1" t="s">
        <v>181</v>
      </c>
      <c r="E54">
        <v>25</v>
      </c>
      <c r="F54" s="1" t="s">
        <v>660</v>
      </c>
      <c r="G54" s="1" t="s">
        <v>930</v>
      </c>
      <c r="H54" t="s">
        <v>541</v>
      </c>
    </row>
    <row r="55" spans="1:8" ht="57.6" x14ac:dyDescent="0.3">
      <c r="A55">
        <v>0</v>
      </c>
      <c r="B55">
        <v>65</v>
      </c>
      <c r="C55" s="1" t="s">
        <v>70</v>
      </c>
      <c r="D55" s="1" t="s">
        <v>183</v>
      </c>
      <c r="E55">
        <v>25</v>
      </c>
      <c r="F55" s="1" t="s">
        <v>661</v>
      </c>
      <c r="G55" s="1" t="s">
        <v>931</v>
      </c>
      <c r="H55" t="s">
        <v>541</v>
      </c>
    </row>
    <row r="56" spans="1:8" x14ac:dyDescent="0.3">
      <c r="A56">
        <v>0</v>
      </c>
      <c r="B56">
        <v>66</v>
      </c>
      <c r="C56" s="1" t="s">
        <v>185</v>
      </c>
      <c r="D56" s="1" t="s">
        <v>662</v>
      </c>
      <c r="E56">
        <v>25</v>
      </c>
      <c r="F56" s="1" t="s">
        <v>663</v>
      </c>
      <c r="G56" s="1" t="s">
        <v>664</v>
      </c>
      <c r="H56" t="s">
        <v>541</v>
      </c>
    </row>
    <row r="57" spans="1:8" x14ac:dyDescent="0.3">
      <c r="A57">
        <v>0</v>
      </c>
      <c r="B57">
        <v>67</v>
      </c>
      <c r="C57" s="1" t="s">
        <v>665</v>
      </c>
      <c r="D57" s="1" t="s">
        <v>666</v>
      </c>
      <c r="E57">
        <v>17</v>
      </c>
      <c r="F57" s="1" t="s">
        <v>667</v>
      </c>
      <c r="G57" s="1" t="s">
        <v>668</v>
      </c>
      <c r="H57" t="s">
        <v>541</v>
      </c>
    </row>
    <row r="58" spans="1:8" x14ac:dyDescent="0.3">
      <c r="A58">
        <v>0</v>
      </c>
      <c r="B58">
        <v>68</v>
      </c>
      <c r="C58" s="1" t="s">
        <v>669</v>
      </c>
      <c r="D58" s="1" t="s">
        <v>670</v>
      </c>
      <c r="E58">
        <v>18</v>
      </c>
      <c r="F58" s="1" t="s">
        <v>671</v>
      </c>
      <c r="G58" s="1" t="s">
        <v>671</v>
      </c>
      <c r="H58" t="s">
        <v>541</v>
      </c>
    </row>
    <row r="59" spans="1:8" ht="28.8" x14ac:dyDescent="0.3">
      <c r="A59">
        <v>0</v>
      </c>
      <c r="B59">
        <v>70</v>
      </c>
      <c r="C59" s="1" t="s">
        <v>672</v>
      </c>
      <c r="D59" s="1" t="s">
        <v>672</v>
      </c>
      <c r="E59">
        <v>19</v>
      </c>
      <c r="F59" s="1" t="s">
        <v>673</v>
      </c>
      <c r="G59" s="1" t="s">
        <v>673</v>
      </c>
      <c r="H59" t="s">
        <v>541</v>
      </c>
    </row>
    <row r="60" spans="1:8" ht="28.8" x14ac:dyDescent="0.3">
      <c r="A60">
        <v>0</v>
      </c>
      <c r="B60">
        <v>71</v>
      </c>
      <c r="C60" s="1" t="s">
        <v>674</v>
      </c>
      <c r="D60" s="1" t="s">
        <v>675</v>
      </c>
      <c r="E60">
        <v>9</v>
      </c>
      <c r="F60" s="1" t="s">
        <v>676</v>
      </c>
      <c r="G60" s="1" t="s">
        <v>677</v>
      </c>
      <c r="H60" t="s">
        <v>541</v>
      </c>
    </row>
    <row r="61" spans="1:8" x14ac:dyDescent="0.3">
      <c r="A61">
        <v>0</v>
      </c>
      <c r="B61">
        <v>72</v>
      </c>
      <c r="C61" s="1" t="s">
        <v>678</v>
      </c>
      <c r="D61" s="1" t="s">
        <v>678</v>
      </c>
      <c r="E61">
        <v>25</v>
      </c>
      <c r="F61" s="1" t="s">
        <v>679</v>
      </c>
      <c r="G61" s="1" t="s">
        <v>680</v>
      </c>
      <c r="H61" t="s">
        <v>541</v>
      </c>
    </row>
    <row r="62" spans="1:8" x14ac:dyDescent="0.3">
      <c r="A62">
        <v>0</v>
      </c>
      <c r="B62">
        <v>73</v>
      </c>
      <c r="C62" s="1" t="s">
        <v>681</v>
      </c>
      <c r="D62" s="1" t="s">
        <v>682</v>
      </c>
      <c r="E62">
        <v>21</v>
      </c>
      <c r="F62" s="1" t="s">
        <v>673</v>
      </c>
      <c r="G62" s="1" t="s">
        <v>673</v>
      </c>
      <c r="H62" t="s">
        <v>541</v>
      </c>
    </row>
    <row r="63" spans="1:8" ht="28.8" x14ac:dyDescent="0.3">
      <c r="A63">
        <v>0</v>
      </c>
      <c r="B63">
        <v>74</v>
      </c>
      <c r="C63" s="1" t="s">
        <v>683</v>
      </c>
      <c r="D63" s="1" t="s">
        <v>675</v>
      </c>
      <c r="E63">
        <v>22</v>
      </c>
      <c r="F63" s="1" t="s">
        <v>684</v>
      </c>
      <c r="G63" s="1" t="s">
        <v>685</v>
      </c>
      <c r="H63" t="s">
        <v>541</v>
      </c>
    </row>
    <row r="64" spans="1:8" ht="28.8" x14ac:dyDescent="0.3">
      <c r="A64">
        <v>0</v>
      </c>
      <c r="B64">
        <v>75</v>
      </c>
      <c r="C64" s="1" t="s">
        <v>686</v>
      </c>
      <c r="D64" s="1" t="s">
        <v>686</v>
      </c>
      <c r="E64">
        <v>23</v>
      </c>
      <c r="F64" s="1" t="s">
        <v>687</v>
      </c>
      <c r="G64" s="1" t="s">
        <v>688</v>
      </c>
      <c r="H64" t="s">
        <v>541</v>
      </c>
    </row>
    <row r="65" spans="1:8" x14ac:dyDescent="0.3">
      <c r="A65">
        <v>0</v>
      </c>
      <c r="B65">
        <v>76</v>
      </c>
      <c r="C65" s="1" t="s">
        <v>527</v>
      </c>
      <c r="D65" s="1" t="s">
        <v>527</v>
      </c>
      <c r="E65">
        <v>24</v>
      </c>
      <c r="F65" s="1" t="s">
        <v>689</v>
      </c>
      <c r="G65" s="1" t="s">
        <v>690</v>
      </c>
      <c r="H65" t="s">
        <v>541</v>
      </c>
    </row>
    <row r="66" spans="1:8" x14ac:dyDescent="0.3">
      <c r="A66">
        <v>0</v>
      </c>
      <c r="B66">
        <v>77</v>
      </c>
      <c r="C66" s="1" t="s">
        <v>691</v>
      </c>
      <c r="D66" s="1" t="s">
        <v>691</v>
      </c>
      <c r="E66">
        <v>30</v>
      </c>
      <c r="F66" s="1" t="s">
        <v>692</v>
      </c>
      <c r="G66" s="1" t="s">
        <v>693</v>
      </c>
      <c r="H66" t="s">
        <v>541</v>
      </c>
    </row>
    <row r="67" spans="1:8" ht="43.2" x14ac:dyDescent="0.3">
      <c r="A67">
        <v>0</v>
      </c>
      <c r="B67">
        <v>78</v>
      </c>
      <c r="C67" s="1" t="s">
        <v>694</v>
      </c>
      <c r="D67" s="1" t="s">
        <v>695</v>
      </c>
      <c r="E67">
        <v>24</v>
      </c>
      <c r="F67" s="1" t="s">
        <v>689</v>
      </c>
      <c r="G67" s="1" t="s">
        <v>690</v>
      </c>
      <c r="H67" t="s">
        <v>541</v>
      </c>
    </row>
    <row r="68" spans="1:8" ht="28.8" x14ac:dyDescent="0.3">
      <c r="A68">
        <v>0</v>
      </c>
      <c r="B68">
        <v>79</v>
      </c>
      <c r="C68" s="1" t="s">
        <v>696</v>
      </c>
      <c r="D68" s="1" t="s">
        <v>697</v>
      </c>
      <c r="E68">
        <v>25</v>
      </c>
      <c r="F68" s="1" t="s">
        <v>698</v>
      </c>
      <c r="G68" s="1" t="s">
        <v>932</v>
      </c>
      <c r="H68" t="s">
        <v>541</v>
      </c>
    </row>
    <row r="69" spans="1:8" ht="28.8" x14ac:dyDescent="0.3">
      <c r="A69">
        <v>0</v>
      </c>
      <c r="B69">
        <v>80</v>
      </c>
      <c r="C69" s="1" t="s">
        <v>699</v>
      </c>
      <c r="D69" s="1" t="s">
        <v>700</v>
      </c>
      <c r="E69">
        <v>24</v>
      </c>
      <c r="F69" s="1" t="s">
        <v>689</v>
      </c>
      <c r="G69" s="1" t="s">
        <v>690</v>
      </c>
      <c r="H69" t="s">
        <v>541</v>
      </c>
    </row>
    <row r="70" spans="1:8" x14ac:dyDescent="0.3">
      <c r="A70">
        <v>0</v>
      </c>
      <c r="B70">
        <v>81</v>
      </c>
      <c r="C70" s="1" t="s">
        <v>253</v>
      </c>
      <c r="D70" s="1" t="s">
        <v>253</v>
      </c>
      <c r="E70">
        <v>25</v>
      </c>
      <c r="F70" s="1" t="s">
        <v>701</v>
      </c>
      <c r="G70" s="1" t="s">
        <v>933</v>
      </c>
      <c r="H70" t="s">
        <v>541</v>
      </c>
    </row>
    <row r="71" spans="1:8" x14ac:dyDescent="0.3">
      <c r="A71">
        <v>0</v>
      </c>
      <c r="B71">
        <v>82</v>
      </c>
      <c r="C71" s="1" t="s">
        <v>241</v>
      </c>
      <c r="D71" s="1" t="s">
        <v>241</v>
      </c>
      <c r="E71">
        <v>25</v>
      </c>
      <c r="F71" s="1" t="s">
        <v>702</v>
      </c>
      <c r="G71" s="1" t="s">
        <v>934</v>
      </c>
      <c r="H71" t="s">
        <v>541</v>
      </c>
    </row>
    <row r="72" spans="1:8" x14ac:dyDescent="0.3">
      <c r="A72">
        <v>0</v>
      </c>
      <c r="B72">
        <v>83</v>
      </c>
      <c r="C72" s="1" t="s">
        <v>244</v>
      </c>
      <c r="D72" s="1" t="s">
        <v>244</v>
      </c>
      <c r="E72">
        <v>25</v>
      </c>
      <c r="F72" s="1" t="s">
        <v>703</v>
      </c>
      <c r="G72" s="1" t="s">
        <v>935</v>
      </c>
      <c r="H72" t="s">
        <v>541</v>
      </c>
    </row>
    <row r="73" spans="1:8" ht="28.8" x14ac:dyDescent="0.3">
      <c r="A73">
        <v>0</v>
      </c>
      <c r="B73">
        <v>84</v>
      </c>
      <c r="C73" s="1" t="s">
        <v>704</v>
      </c>
      <c r="D73" s="1" t="s">
        <v>704</v>
      </c>
      <c r="E73">
        <v>25</v>
      </c>
      <c r="F73" s="1" t="s">
        <v>705</v>
      </c>
      <c r="G73" s="1" t="s">
        <v>936</v>
      </c>
      <c r="H73" t="s">
        <v>541</v>
      </c>
    </row>
    <row r="74" spans="1:8" s="9" customFormat="1" x14ac:dyDescent="0.3">
      <c r="A74" s="9">
        <v>0</v>
      </c>
      <c r="B74" s="9">
        <v>85</v>
      </c>
      <c r="C74" s="10" t="s">
        <v>706</v>
      </c>
      <c r="D74" s="10" t="s">
        <v>707</v>
      </c>
      <c r="E74" s="9">
        <v>25</v>
      </c>
      <c r="F74" s="10" t="s">
        <v>708</v>
      </c>
      <c r="G74" s="10" t="s">
        <v>937</v>
      </c>
      <c r="H74" s="9" t="s">
        <v>541</v>
      </c>
    </row>
    <row r="75" spans="1:8" x14ac:dyDescent="0.3">
      <c r="A75">
        <v>0</v>
      </c>
      <c r="B75">
        <v>86</v>
      </c>
      <c r="C75" s="1" t="s">
        <v>706</v>
      </c>
      <c r="D75" s="1" t="s">
        <v>709</v>
      </c>
      <c r="E75">
        <v>25</v>
      </c>
      <c r="F75" s="1" t="s">
        <v>710</v>
      </c>
      <c r="G75" s="1" t="s">
        <v>938</v>
      </c>
      <c r="H75" t="s">
        <v>541</v>
      </c>
    </row>
    <row r="76" spans="1:8" s="9" customFormat="1" x14ac:dyDescent="0.3">
      <c r="A76" s="9">
        <v>0</v>
      </c>
      <c r="B76" s="9">
        <v>88</v>
      </c>
      <c r="C76" s="10" t="s">
        <v>711</v>
      </c>
      <c r="D76" s="10" t="s">
        <v>711</v>
      </c>
      <c r="E76" s="9">
        <v>25</v>
      </c>
      <c r="F76" s="10" t="s">
        <v>712</v>
      </c>
      <c r="G76" s="10" t="s">
        <v>939</v>
      </c>
      <c r="H76" s="9" t="s">
        <v>541</v>
      </c>
    </row>
    <row r="77" spans="1:8" x14ac:dyDescent="0.3">
      <c r="A77">
        <v>0</v>
      </c>
      <c r="B77">
        <v>89</v>
      </c>
      <c r="C77" s="1" t="s">
        <v>713</v>
      </c>
      <c r="D77" s="1" t="s">
        <v>714</v>
      </c>
      <c r="E77">
        <v>25</v>
      </c>
      <c r="F77" s="1" t="s">
        <v>715</v>
      </c>
      <c r="G77" s="1" t="s">
        <v>940</v>
      </c>
      <c r="H77" t="s">
        <v>541</v>
      </c>
    </row>
    <row r="78" spans="1:8" ht="28.8" x14ac:dyDescent="0.3">
      <c r="A78">
        <v>0</v>
      </c>
      <c r="B78">
        <v>90</v>
      </c>
      <c r="C78" s="1" t="s">
        <v>716</v>
      </c>
      <c r="D78" s="1" t="s">
        <v>717</v>
      </c>
      <c r="E78">
        <v>29</v>
      </c>
      <c r="F78" s="1" t="s">
        <v>718</v>
      </c>
      <c r="G78" s="1" t="s">
        <v>941</v>
      </c>
      <c r="H78" t="s">
        <v>541</v>
      </c>
    </row>
    <row r="79" spans="1:8" ht="28.8" x14ac:dyDescent="0.3">
      <c r="A79">
        <v>0</v>
      </c>
      <c r="B79">
        <v>91</v>
      </c>
      <c r="C79" s="1" t="s">
        <v>719</v>
      </c>
      <c r="D79" s="1" t="s">
        <v>720</v>
      </c>
      <c r="E79">
        <v>9</v>
      </c>
      <c r="F79" s="1" t="s">
        <v>721</v>
      </c>
      <c r="G79" s="1" t="s">
        <v>722</v>
      </c>
      <c r="H79" t="s">
        <v>541</v>
      </c>
    </row>
    <row r="80" spans="1:8" ht="43.2" x14ac:dyDescent="0.3">
      <c r="A80">
        <v>0</v>
      </c>
      <c r="B80">
        <v>92</v>
      </c>
      <c r="C80" s="1" t="s">
        <v>723</v>
      </c>
      <c r="D80" s="1" t="s">
        <v>724</v>
      </c>
      <c r="E80">
        <v>29</v>
      </c>
      <c r="F80" s="1" t="s">
        <v>725</v>
      </c>
      <c r="G80" s="1" t="s">
        <v>942</v>
      </c>
      <c r="H80" t="s">
        <v>541</v>
      </c>
    </row>
    <row r="81" spans="1:8" ht="28.8" x14ac:dyDescent="0.3">
      <c r="A81">
        <v>0</v>
      </c>
      <c r="B81">
        <v>93</v>
      </c>
      <c r="C81" s="1" t="s">
        <v>719</v>
      </c>
      <c r="D81" s="1" t="s">
        <v>720</v>
      </c>
      <c r="E81">
        <v>9</v>
      </c>
      <c r="F81" s="1" t="s">
        <v>726</v>
      </c>
      <c r="G81" s="1" t="s">
        <v>727</v>
      </c>
      <c r="H81" t="s">
        <v>541</v>
      </c>
    </row>
    <row r="82" spans="1:8" ht="28.8" x14ac:dyDescent="0.3">
      <c r="A82">
        <v>0</v>
      </c>
      <c r="B82">
        <v>94</v>
      </c>
      <c r="C82" s="1" t="s">
        <v>728</v>
      </c>
      <c r="D82" s="1" t="s">
        <v>729</v>
      </c>
      <c r="E82">
        <v>29</v>
      </c>
      <c r="F82" s="1" t="s">
        <v>730</v>
      </c>
      <c r="G82" s="1" t="s">
        <v>731</v>
      </c>
      <c r="H82" t="s">
        <v>541</v>
      </c>
    </row>
    <row r="83" spans="1:8" x14ac:dyDescent="0.3">
      <c r="A83">
        <v>0</v>
      </c>
      <c r="B83">
        <v>95</v>
      </c>
      <c r="C83" s="1" t="s">
        <v>732</v>
      </c>
      <c r="D83" s="1" t="s">
        <v>732</v>
      </c>
      <c r="E83">
        <v>31</v>
      </c>
      <c r="F83" s="1" t="s">
        <v>733</v>
      </c>
      <c r="G83" s="1" t="s">
        <v>734</v>
      </c>
      <c r="H83" t="s">
        <v>541</v>
      </c>
    </row>
    <row r="84" spans="1:8" ht="28.8" x14ac:dyDescent="0.3">
      <c r="A84">
        <v>0</v>
      </c>
      <c r="B84">
        <v>96</v>
      </c>
      <c r="C84" s="1" t="s">
        <v>735</v>
      </c>
      <c r="D84" s="1" t="s">
        <v>736</v>
      </c>
      <c r="E84">
        <v>31</v>
      </c>
      <c r="F84" s="1" t="s">
        <v>737</v>
      </c>
      <c r="G84" s="1" t="s">
        <v>738</v>
      </c>
      <c r="H84" t="s">
        <v>541</v>
      </c>
    </row>
    <row r="85" spans="1:8" ht="28.8" x14ac:dyDescent="0.3">
      <c r="A85">
        <v>0</v>
      </c>
      <c r="B85">
        <v>97</v>
      </c>
      <c r="C85" s="1" t="s">
        <v>739</v>
      </c>
      <c r="D85" s="1" t="s">
        <v>740</v>
      </c>
      <c r="E85">
        <v>31</v>
      </c>
      <c r="F85" s="1" t="s">
        <v>741</v>
      </c>
      <c r="G85" s="1" t="s">
        <v>742</v>
      </c>
      <c r="H85" t="s">
        <v>541</v>
      </c>
    </row>
    <row r="86" spans="1:8" ht="28.8" x14ac:dyDescent="0.3">
      <c r="A86">
        <v>0</v>
      </c>
      <c r="B86">
        <v>98</v>
      </c>
      <c r="C86" s="1" t="s">
        <v>743</v>
      </c>
      <c r="D86" s="1" t="s">
        <v>743</v>
      </c>
      <c r="E86">
        <v>31</v>
      </c>
      <c r="F86" s="1" t="s">
        <v>744</v>
      </c>
      <c r="G86" s="1" t="s">
        <v>745</v>
      </c>
      <c r="H86" t="s">
        <v>541</v>
      </c>
    </row>
    <row r="87" spans="1:8" ht="28.8" x14ac:dyDescent="0.3">
      <c r="A87">
        <v>0</v>
      </c>
      <c r="B87">
        <v>99</v>
      </c>
      <c r="C87" s="1" t="s">
        <v>746</v>
      </c>
      <c r="D87" s="1" t="s">
        <v>746</v>
      </c>
      <c r="E87">
        <v>31</v>
      </c>
      <c r="F87" s="1" t="s">
        <v>747</v>
      </c>
      <c r="G87" s="1" t="s">
        <v>748</v>
      </c>
      <c r="H87" t="s">
        <v>541</v>
      </c>
    </row>
    <row r="88" spans="1:8" ht="28.8" x14ac:dyDescent="0.3">
      <c r="A88">
        <v>0</v>
      </c>
      <c r="B88">
        <v>100</v>
      </c>
      <c r="C88" s="1" t="s">
        <v>749</v>
      </c>
      <c r="D88" s="1" t="s">
        <v>749</v>
      </c>
      <c r="E88">
        <v>31</v>
      </c>
      <c r="F88" s="1" t="s">
        <v>750</v>
      </c>
      <c r="G88" s="1" t="s">
        <v>751</v>
      </c>
      <c r="H88" t="s">
        <v>541</v>
      </c>
    </row>
    <row r="89" spans="1:8" x14ac:dyDescent="0.3">
      <c r="A89">
        <v>0</v>
      </c>
      <c r="B89">
        <v>103</v>
      </c>
      <c r="C89" s="1" t="s">
        <v>752</v>
      </c>
      <c r="D89" s="1" t="s">
        <v>752</v>
      </c>
      <c r="E89">
        <v>24</v>
      </c>
      <c r="F89" s="1" t="s">
        <v>689</v>
      </c>
      <c r="G89" s="1" t="s">
        <v>690</v>
      </c>
      <c r="H89" t="s">
        <v>541</v>
      </c>
    </row>
    <row r="90" spans="1:8" ht="28.8" x14ac:dyDescent="0.3">
      <c r="A90">
        <v>0</v>
      </c>
      <c r="B90">
        <v>104</v>
      </c>
      <c r="C90" s="1" t="s">
        <v>753</v>
      </c>
      <c r="D90" s="1" t="s">
        <v>754</v>
      </c>
      <c r="E90">
        <v>41</v>
      </c>
      <c r="F90" s="1" t="s">
        <v>755</v>
      </c>
      <c r="G90" s="1" t="s">
        <v>756</v>
      </c>
      <c r="H90" t="s">
        <v>541</v>
      </c>
    </row>
    <row r="91" spans="1:8" ht="28.8" x14ac:dyDescent="0.3">
      <c r="A91">
        <v>0</v>
      </c>
      <c r="B91">
        <v>105</v>
      </c>
      <c r="C91" s="1" t="s">
        <v>728</v>
      </c>
      <c r="D91" s="1" t="s">
        <v>729</v>
      </c>
      <c r="E91">
        <v>35</v>
      </c>
      <c r="F91" s="1" t="s">
        <v>730</v>
      </c>
      <c r="G91" s="1" t="s">
        <v>731</v>
      </c>
      <c r="H91" t="s">
        <v>541</v>
      </c>
    </row>
    <row r="92" spans="1:8" ht="28.8" x14ac:dyDescent="0.3">
      <c r="A92">
        <v>0</v>
      </c>
      <c r="B92">
        <v>106</v>
      </c>
      <c r="C92" s="1" t="s">
        <v>757</v>
      </c>
      <c r="D92" s="1" t="s">
        <v>758</v>
      </c>
      <c r="E92">
        <v>35</v>
      </c>
      <c r="F92" s="1" t="s">
        <v>730</v>
      </c>
      <c r="G92" s="1" t="s">
        <v>731</v>
      </c>
      <c r="H92" t="s">
        <v>541</v>
      </c>
    </row>
    <row r="93" spans="1:8" ht="43.2" x14ac:dyDescent="0.3">
      <c r="A93">
        <v>0</v>
      </c>
      <c r="B93">
        <v>107</v>
      </c>
      <c r="C93" s="1" t="s">
        <v>723</v>
      </c>
      <c r="D93" s="1" t="s">
        <v>724</v>
      </c>
      <c r="E93">
        <v>35</v>
      </c>
      <c r="F93" s="1" t="s">
        <v>725</v>
      </c>
      <c r="G93" s="1" t="s">
        <v>942</v>
      </c>
      <c r="H93" t="s">
        <v>541</v>
      </c>
    </row>
    <row r="94" spans="1:8" ht="28.8" x14ac:dyDescent="0.3">
      <c r="A94">
        <v>0</v>
      </c>
      <c r="B94">
        <v>108</v>
      </c>
      <c r="C94" s="1" t="s">
        <v>759</v>
      </c>
      <c r="D94" s="1" t="s">
        <v>760</v>
      </c>
      <c r="E94">
        <v>37</v>
      </c>
      <c r="F94" s="1" t="s">
        <v>761</v>
      </c>
      <c r="G94" s="1" t="s">
        <v>762</v>
      </c>
      <c r="H94" t="s">
        <v>541</v>
      </c>
    </row>
    <row r="95" spans="1:8" ht="28.8" x14ac:dyDescent="0.3">
      <c r="A95">
        <v>0</v>
      </c>
      <c r="B95">
        <v>109</v>
      </c>
      <c r="C95" s="1" t="s">
        <v>763</v>
      </c>
      <c r="D95" s="1" t="s">
        <v>764</v>
      </c>
      <c r="E95">
        <v>37</v>
      </c>
      <c r="F95" s="1" t="s">
        <v>765</v>
      </c>
      <c r="G95" s="1" t="s">
        <v>766</v>
      </c>
      <c r="H95" t="s">
        <v>541</v>
      </c>
    </row>
    <row r="96" spans="1:8" ht="43.2" x14ac:dyDescent="0.3">
      <c r="A96">
        <v>0</v>
      </c>
      <c r="B96">
        <v>110</v>
      </c>
      <c r="C96" s="1" t="s">
        <v>767</v>
      </c>
      <c r="D96" s="1" t="s">
        <v>768</v>
      </c>
      <c r="E96">
        <v>35</v>
      </c>
      <c r="F96" s="1" t="s">
        <v>769</v>
      </c>
      <c r="G96" s="1" t="s">
        <v>943</v>
      </c>
      <c r="H96" t="s">
        <v>541</v>
      </c>
    </row>
    <row r="97" spans="1:10" ht="43.2" x14ac:dyDescent="0.3">
      <c r="A97">
        <v>0</v>
      </c>
      <c r="B97">
        <v>111</v>
      </c>
      <c r="C97" s="1" t="s">
        <v>770</v>
      </c>
      <c r="D97" s="1" t="s">
        <v>771</v>
      </c>
      <c r="E97">
        <v>35</v>
      </c>
      <c r="F97" s="1" t="s">
        <v>772</v>
      </c>
      <c r="G97" s="1" t="s">
        <v>944</v>
      </c>
      <c r="H97" t="s">
        <v>541</v>
      </c>
    </row>
    <row r="98" spans="1:10" ht="43.2" x14ac:dyDescent="0.3">
      <c r="A98">
        <v>0</v>
      </c>
      <c r="B98">
        <v>112</v>
      </c>
      <c r="C98" s="1" t="s">
        <v>773</v>
      </c>
      <c r="D98" s="1" t="s">
        <v>774</v>
      </c>
      <c r="E98">
        <v>35</v>
      </c>
      <c r="F98" s="1" t="s">
        <v>775</v>
      </c>
      <c r="G98" s="1" t="s">
        <v>945</v>
      </c>
      <c r="H98" t="s">
        <v>541</v>
      </c>
    </row>
    <row r="99" spans="1:10" ht="57.6" x14ac:dyDescent="0.3">
      <c r="A99">
        <v>0</v>
      </c>
      <c r="B99">
        <v>113</v>
      </c>
      <c r="C99" s="1" t="s">
        <v>776</v>
      </c>
      <c r="D99" s="1" t="s">
        <v>777</v>
      </c>
      <c r="E99">
        <v>35</v>
      </c>
      <c r="F99" s="1" t="s">
        <v>778</v>
      </c>
      <c r="G99" s="1" t="s">
        <v>946</v>
      </c>
      <c r="H99" t="s">
        <v>541</v>
      </c>
    </row>
    <row r="100" spans="1:10" ht="57.6" x14ac:dyDescent="0.3">
      <c r="A100">
        <v>0</v>
      </c>
      <c r="B100">
        <v>114</v>
      </c>
      <c r="C100" s="1" t="s">
        <v>779</v>
      </c>
      <c r="D100" s="1" t="s">
        <v>780</v>
      </c>
      <c r="E100">
        <v>35</v>
      </c>
      <c r="F100" s="1" t="s">
        <v>781</v>
      </c>
      <c r="G100" s="1" t="s">
        <v>947</v>
      </c>
      <c r="H100" t="s">
        <v>541</v>
      </c>
    </row>
    <row r="101" spans="1:10" ht="43.2" x14ac:dyDescent="0.3">
      <c r="A101">
        <v>0</v>
      </c>
      <c r="B101">
        <v>115</v>
      </c>
      <c r="C101" s="1" t="s">
        <v>782</v>
      </c>
      <c r="D101" s="1" t="s">
        <v>704</v>
      </c>
      <c r="E101">
        <v>25</v>
      </c>
      <c r="F101" s="1" t="s">
        <v>783</v>
      </c>
      <c r="G101" s="1" t="s">
        <v>948</v>
      </c>
      <c r="H101" t="s">
        <v>541</v>
      </c>
    </row>
    <row r="102" spans="1:10" x14ac:dyDescent="0.3">
      <c r="A102">
        <v>0</v>
      </c>
      <c r="B102">
        <v>116</v>
      </c>
      <c r="C102" s="1" t="s">
        <v>784</v>
      </c>
      <c r="D102" s="1" t="s">
        <v>784</v>
      </c>
      <c r="E102">
        <v>31</v>
      </c>
      <c r="F102" s="1" t="s">
        <v>785</v>
      </c>
      <c r="G102" s="1" t="s">
        <v>786</v>
      </c>
      <c r="H102" t="s">
        <v>541</v>
      </c>
    </row>
    <row r="103" spans="1:10" x14ac:dyDescent="0.3">
      <c r="A103">
        <v>0</v>
      </c>
      <c r="B103">
        <v>117</v>
      </c>
      <c r="C103" s="1" t="s">
        <v>787</v>
      </c>
      <c r="D103" s="1" t="s">
        <v>787</v>
      </c>
      <c r="E103">
        <v>31</v>
      </c>
      <c r="F103" s="1" t="s">
        <v>788</v>
      </c>
      <c r="G103" s="1" t="s">
        <v>789</v>
      </c>
      <c r="H103" t="s">
        <v>541</v>
      </c>
    </row>
    <row r="104" spans="1:10" x14ac:dyDescent="0.3">
      <c r="A104">
        <v>0</v>
      </c>
      <c r="B104">
        <v>118</v>
      </c>
      <c r="C104" s="1" t="s">
        <v>790</v>
      </c>
      <c r="D104" s="1" t="s">
        <v>790</v>
      </c>
      <c r="E104">
        <v>31</v>
      </c>
      <c r="F104" s="1" t="s">
        <v>791</v>
      </c>
      <c r="G104" s="1" t="s">
        <v>792</v>
      </c>
      <c r="H104" t="s">
        <v>541</v>
      </c>
    </row>
    <row r="105" spans="1:10" x14ac:dyDescent="0.3">
      <c r="A105">
        <v>0</v>
      </c>
      <c r="B105">
        <v>119</v>
      </c>
      <c r="C105" s="1" t="s">
        <v>793</v>
      </c>
      <c r="D105" s="1" t="s">
        <v>793</v>
      </c>
      <c r="E105">
        <v>31</v>
      </c>
      <c r="F105" s="1" t="s">
        <v>794</v>
      </c>
      <c r="G105" s="1" t="s">
        <v>795</v>
      </c>
      <c r="H105" t="s">
        <v>541</v>
      </c>
    </row>
    <row r="106" spans="1:10" x14ac:dyDescent="0.3">
      <c r="A106">
        <v>0</v>
      </c>
      <c r="B106">
        <v>120</v>
      </c>
      <c r="C106" s="1" t="s">
        <v>796</v>
      </c>
      <c r="D106" s="1" t="s">
        <v>796</v>
      </c>
      <c r="E106">
        <v>31</v>
      </c>
      <c r="F106" s="1" t="s">
        <v>797</v>
      </c>
      <c r="G106" s="1" t="s">
        <v>798</v>
      </c>
      <c r="H106" t="s">
        <v>541</v>
      </c>
    </row>
    <row r="107" spans="1:10" x14ac:dyDescent="0.3">
      <c r="A107">
        <v>0</v>
      </c>
      <c r="B107">
        <v>121</v>
      </c>
      <c r="C107" s="1" t="s">
        <v>799</v>
      </c>
      <c r="D107" s="1" t="s">
        <v>799</v>
      </c>
      <c r="E107">
        <v>31</v>
      </c>
      <c r="F107" s="1" t="s">
        <v>800</v>
      </c>
      <c r="G107" s="1" t="s">
        <v>801</v>
      </c>
      <c r="H107" t="s">
        <v>541</v>
      </c>
    </row>
    <row r="108" spans="1:10" ht="28.8" x14ac:dyDescent="0.3">
      <c r="A108">
        <v>0</v>
      </c>
      <c r="B108">
        <v>123</v>
      </c>
      <c r="C108" s="1" t="s">
        <v>802</v>
      </c>
      <c r="D108" s="1" t="s">
        <v>802</v>
      </c>
      <c r="E108">
        <v>31</v>
      </c>
      <c r="F108" s="1" t="s">
        <v>803</v>
      </c>
      <c r="G108" s="1" t="s">
        <v>804</v>
      </c>
      <c r="H108" t="s">
        <v>541</v>
      </c>
    </row>
    <row r="109" spans="1:10" ht="28.8" x14ac:dyDescent="0.3">
      <c r="A109">
        <v>0</v>
      </c>
      <c r="B109">
        <v>124</v>
      </c>
      <c r="C109" s="1" t="s">
        <v>805</v>
      </c>
      <c r="D109" s="1" t="s">
        <v>805</v>
      </c>
      <c r="E109">
        <v>31</v>
      </c>
      <c r="F109" s="1" t="s">
        <v>806</v>
      </c>
      <c r="G109" s="1" t="s">
        <v>807</v>
      </c>
      <c r="H109" t="s">
        <v>541</v>
      </c>
    </row>
    <row r="110" spans="1:10" ht="28.8" x14ac:dyDescent="0.3">
      <c r="A110">
        <v>0</v>
      </c>
      <c r="B110">
        <v>125</v>
      </c>
      <c r="C110" s="1" t="s">
        <v>808</v>
      </c>
      <c r="D110" s="1" t="s">
        <v>808</v>
      </c>
      <c r="E110">
        <v>31</v>
      </c>
      <c r="F110" s="1" t="s">
        <v>809</v>
      </c>
      <c r="G110" s="1" t="s">
        <v>810</v>
      </c>
      <c r="H110" t="s">
        <v>541</v>
      </c>
    </row>
    <row r="111" spans="1:10" ht="28.8" x14ac:dyDescent="0.3">
      <c r="A111">
        <v>0</v>
      </c>
      <c r="B111">
        <v>126</v>
      </c>
      <c r="C111" s="1" t="s">
        <v>811</v>
      </c>
      <c r="D111" s="1" t="s">
        <v>812</v>
      </c>
      <c r="E111">
        <v>31</v>
      </c>
      <c r="F111" s="1" t="s">
        <v>813</v>
      </c>
      <c r="G111" s="1" t="s">
        <v>814</v>
      </c>
      <c r="H111" t="s">
        <v>541</v>
      </c>
    </row>
    <row r="112" spans="1:10" ht="28.8" x14ac:dyDescent="0.3">
      <c r="A112">
        <v>0</v>
      </c>
      <c r="B112">
        <v>127</v>
      </c>
      <c r="C112" s="1" t="s">
        <v>815</v>
      </c>
      <c r="D112" s="1" t="s">
        <v>816</v>
      </c>
      <c r="E112">
        <v>43</v>
      </c>
      <c r="F112" s="1" t="s">
        <v>817</v>
      </c>
      <c r="G112" s="1" t="s">
        <v>818</v>
      </c>
      <c r="H112" t="s">
        <v>531</v>
      </c>
      <c r="J112" s="3">
        <v>43020.976168981484</v>
      </c>
    </row>
    <row r="113" spans="1:10" ht="43.2" x14ac:dyDescent="0.3">
      <c r="A113">
        <v>0</v>
      </c>
      <c r="B113">
        <v>128</v>
      </c>
      <c r="C113" s="1" t="s">
        <v>819</v>
      </c>
      <c r="D113" s="1" t="s">
        <v>820</v>
      </c>
      <c r="E113">
        <v>40</v>
      </c>
      <c r="F113" s="1" t="s">
        <v>821</v>
      </c>
      <c r="G113" s="1" t="s">
        <v>822</v>
      </c>
      <c r="H113" t="s">
        <v>541</v>
      </c>
    </row>
    <row r="114" spans="1:10" ht="43.2" x14ac:dyDescent="0.3">
      <c r="A114">
        <v>0</v>
      </c>
      <c r="B114">
        <v>129</v>
      </c>
      <c r="C114" s="1" t="s">
        <v>823</v>
      </c>
      <c r="D114" s="1" t="s">
        <v>824</v>
      </c>
      <c r="E114">
        <v>41</v>
      </c>
      <c r="F114" s="1" t="s">
        <v>825</v>
      </c>
      <c r="G114" s="1" t="s">
        <v>826</v>
      </c>
      <c r="H114" t="s">
        <v>541</v>
      </c>
    </row>
    <row r="115" spans="1:10" ht="43.2" x14ac:dyDescent="0.3">
      <c r="A115">
        <v>0</v>
      </c>
      <c r="B115">
        <v>130</v>
      </c>
      <c r="C115" s="1" t="s">
        <v>827</v>
      </c>
      <c r="D115" s="1" t="s">
        <v>828</v>
      </c>
      <c r="E115">
        <v>41</v>
      </c>
      <c r="F115" s="1" t="s">
        <v>829</v>
      </c>
      <c r="G115" s="1" t="s">
        <v>830</v>
      </c>
      <c r="H115" t="s">
        <v>541</v>
      </c>
    </row>
    <row r="116" spans="1:10" ht="43.2" x14ac:dyDescent="0.3">
      <c r="A116">
        <v>0</v>
      </c>
      <c r="B116">
        <v>131</v>
      </c>
      <c r="C116" s="1" t="s">
        <v>831</v>
      </c>
      <c r="D116" s="1" t="s">
        <v>832</v>
      </c>
      <c r="E116">
        <v>41</v>
      </c>
      <c r="F116" s="1" t="s">
        <v>833</v>
      </c>
      <c r="G116" s="1" t="s">
        <v>834</v>
      </c>
      <c r="H116" t="s">
        <v>541</v>
      </c>
    </row>
    <row r="117" spans="1:10" ht="43.2" x14ac:dyDescent="0.3">
      <c r="A117">
        <v>0</v>
      </c>
      <c r="B117">
        <v>132</v>
      </c>
      <c r="C117" s="1" t="s">
        <v>835</v>
      </c>
      <c r="D117" s="1" t="s">
        <v>836</v>
      </c>
      <c r="E117">
        <v>41</v>
      </c>
      <c r="F117" s="1" t="s">
        <v>837</v>
      </c>
      <c r="G117" s="1" t="s">
        <v>838</v>
      </c>
      <c r="H117" t="s">
        <v>541</v>
      </c>
    </row>
    <row r="118" spans="1:10" ht="43.2" x14ac:dyDescent="0.3">
      <c r="A118">
        <v>0</v>
      </c>
      <c r="B118">
        <v>133</v>
      </c>
      <c r="C118" s="1" t="s">
        <v>839</v>
      </c>
      <c r="D118" s="1" t="s">
        <v>840</v>
      </c>
      <c r="E118">
        <v>41</v>
      </c>
      <c r="F118" s="1" t="s">
        <v>841</v>
      </c>
      <c r="G118" s="1" t="s">
        <v>842</v>
      </c>
      <c r="H118" t="s">
        <v>541</v>
      </c>
    </row>
    <row r="119" spans="1:10" ht="43.2" x14ac:dyDescent="0.3">
      <c r="A119">
        <v>0</v>
      </c>
      <c r="B119">
        <v>134</v>
      </c>
      <c r="C119" s="1" t="s">
        <v>843</v>
      </c>
      <c r="D119" s="1" t="s">
        <v>844</v>
      </c>
      <c r="E119">
        <v>41</v>
      </c>
      <c r="F119" s="1" t="s">
        <v>845</v>
      </c>
      <c r="G119" s="1" t="s">
        <v>846</v>
      </c>
      <c r="H119" t="s">
        <v>541</v>
      </c>
    </row>
    <row r="120" spans="1:10" ht="43.2" x14ac:dyDescent="0.3">
      <c r="A120">
        <v>0</v>
      </c>
      <c r="B120">
        <v>135</v>
      </c>
      <c r="C120" s="1" t="s">
        <v>847</v>
      </c>
      <c r="D120" s="1" t="s">
        <v>848</v>
      </c>
      <c r="E120">
        <v>41</v>
      </c>
      <c r="F120" s="1" t="s">
        <v>849</v>
      </c>
      <c r="G120" s="1" t="s">
        <v>850</v>
      </c>
      <c r="H120" t="s">
        <v>541</v>
      </c>
    </row>
    <row r="121" spans="1:10" ht="43.2" x14ac:dyDescent="0.3">
      <c r="A121">
        <v>0</v>
      </c>
      <c r="B121">
        <v>136</v>
      </c>
      <c r="C121" s="1" t="s">
        <v>851</v>
      </c>
      <c r="D121" s="1" t="s">
        <v>852</v>
      </c>
      <c r="E121">
        <v>41</v>
      </c>
      <c r="F121" s="1" t="s">
        <v>853</v>
      </c>
      <c r="G121" s="1" t="s">
        <v>854</v>
      </c>
      <c r="H121" t="s">
        <v>541</v>
      </c>
    </row>
    <row r="122" spans="1:10" ht="43.2" x14ac:dyDescent="0.3">
      <c r="A122">
        <v>0</v>
      </c>
      <c r="B122">
        <v>137</v>
      </c>
      <c r="C122" s="1" t="s">
        <v>855</v>
      </c>
      <c r="D122" s="1" t="s">
        <v>856</v>
      </c>
      <c r="E122">
        <v>41</v>
      </c>
      <c r="F122" s="1" t="s">
        <v>857</v>
      </c>
      <c r="G122" s="1" t="s">
        <v>858</v>
      </c>
      <c r="H122" t="s">
        <v>541</v>
      </c>
    </row>
    <row r="123" spans="1:10" ht="28.8" x14ac:dyDescent="0.3">
      <c r="A123">
        <v>0</v>
      </c>
      <c r="B123">
        <v>138</v>
      </c>
      <c r="C123" s="1" t="s">
        <v>859</v>
      </c>
      <c r="D123" s="1" t="s">
        <v>860</v>
      </c>
      <c r="E123">
        <v>45</v>
      </c>
      <c r="F123" s="1" t="s">
        <v>817</v>
      </c>
      <c r="G123" s="1" t="s">
        <v>818</v>
      </c>
      <c r="H123" t="s">
        <v>531</v>
      </c>
      <c r="J123" s="3">
        <v>43020.752835648149</v>
      </c>
    </row>
    <row r="124" spans="1:10" ht="43.2" x14ac:dyDescent="0.3">
      <c r="A124">
        <v>0</v>
      </c>
      <c r="B124">
        <v>139</v>
      </c>
      <c r="C124" s="1" t="s">
        <v>861</v>
      </c>
      <c r="D124" s="1" t="s">
        <v>862</v>
      </c>
      <c r="E124">
        <v>41</v>
      </c>
      <c r="F124" s="1" t="s">
        <v>863</v>
      </c>
      <c r="G124" s="1" t="s">
        <v>864</v>
      </c>
      <c r="H124" t="s">
        <v>536</v>
      </c>
      <c r="J124" s="3">
        <v>42999.286145833335</v>
      </c>
    </row>
    <row r="125" spans="1:10" ht="43.2" x14ac:dyDescent="0.3">
      <c r="A125">
        <v>0</v>
      </c>
      <c r="B125">
        <v>140</v>
      </c>
      <c r="C125" s="1" t="s">
        <v>865</v>
      </c>
      <c r="D125" s="1" t="s">
        <v>820</v>
      </c>
      <c r="E125">
        <v>44</v>
      </c>
      <c r="F125" s="1" t="s">
        <v>821</v>
      </c>
      <c r="G125" s="1" t="s">
        <v>822</v>
      </c>
      <c r="H125" t="s">
        <v>536</v>
      </c>
      <c r="J125" s="3">
        <v>43003.60324074074</v>
      </c>
    </row>
    <row r="126" spans="1:10" ht="28.8" x14ac:dyDescent="0.3">
      <c r="A126">
        <v>0</v>
      </c>
      <c r="B126">
        <v>141</v>
      </c>
      <c r="C126" s="1" t="s">
        <v>866</v>
      </c>
      <c r="D126" s="1" t="s">
        <v>866</v>
      </c>
      <c r="E126">
        <v>6</v>
      </c>
      <c r="F126" s="1" t="s">
        <v>867</v>
      </c>
      <c r="G126" s="1" t="s">
        <v>868</v>
      </c>
      <c r="H126" t="s">
        <v>541</v>
      </c>
    </row>
    <row r="127" spans="1:10" ht="43.2" x14ac:dyDescent="0.3">
      <c r="A127">
        <v>0</v>
      </c>
      <c r="B127">
        <v>142</v>
      </c>
      <c r="C127" s="1" t="s">
        <v>753</v>
      </c>
      <c r="D127" s="1" t="s">
        <v>754</v>
      </c>
      <c r="E127">
        <v>47</v>
      </c>
      <c r="F127" s="1" t="s">
        <v>869</v>
      </c>
      <c r="G127" s="1" t="s">
        <v>870</v>
      </c>
      <c r="H127" t="s">
        <v>536</v>
      </c>
      <c r="J127" s="3">
        <v>43061.180694444447</v>
      </c>
    </row>
    <row r="128" spans="1:10" ht="57.6" x14ac:dyDescent="0.3">
      <c r="A128">
        <v>0</v>
      </c>
      <c r="B128">
        <v>143</v>
      </c>
      <c r="C128" s="1" t="s">
        <v>773</v>
      </c>
      <c r="D128" s="1" t="s">
        <v>774</v>
      </c>
      <c r="E128">
        <v>47</v>
      </c>
      <c r="F128" s="1" t="s">
        <v>871</v>
      </c>
      <c r="G128" s="1" t="s">
        <v>949</v>
      </c>
      <c r="H128" t="s">
        <v>536</v>
      </c>
      <c r="J128" s="3">
        <v>43057.142777777779</v>
      </c>
    </row>
    <row r="129" spans="1:10" ht="43.2" x14ac:dyDescent="0.3">
      <c r="A129">
        <v>0</v>
      </c>
      <c r="B129">
        <v>144</v>
      </c>
      <c r="C129" s="1" t="s">
        <v>872</v>
      </c>
      <c r="D129" s="1" t="s">
        <v>872</v>
      </c>
      <c r="E129">
        <v>47</v>
      </c>
      <c r="F129" s="1" t="s">
        <v>873</v>
      </c>
      <c r="G129" s="1" t="s">
        <v>950</v>
      </c>
      <c r="H129" t="s">
        <v>536</v>
      </c>
      <c r="J129" s="3">
        <v>43060.538645833331</v>
      </c>
    </row>
    <row r="130" spans="1:10" ht="43.2" x14ac:dyDescent="0.3">
      <c r="A130">
        <v>0</v>
      </c>
      <c r="B130">
        <v>145</v>
      </c>
      <c r="C130" s="1" t="s">
        <v>874</v>
      </c>
      <c r="D130" s="1" t="s">
        <v>874</v>
      </c>
      <c r="E130">
        <v>47</v>
      </c>
      <c r="F130" s="1" t="s">
        <v>875</v>
      </c>
      <c r="G130" s="1" t="s">
        <v>951</v>
      </c>
      <c r="H130" t="s">
        <v>536</v>
      </c>
      <c r="J130" s="3">
        <v>43061.075266203705</v>
      </c>
    </row>
    <row r="131" spans="1:10" ht="43.2" x14ac:dyDescent="0.3">
      <c r="A131">
        <v>0</v>
      </c>
      <c r="B131">
        <v>146</v>
      </c>
      <c r="C131" s="1" t="s">
        <v>876</v>
      </c>
      <c r="D131" s="1" t="s">
        <v>877</v>
      </c>
      <c r="E131">
        <v>47</v>
      </c>
      <c r="F131" s="1" t="s">
        <v>878</v>
      </c>
      <c r="G131" s="1" t="s">
        <v>952</v>
      </c>
      <c r="H131" t="s">
        <v>536</v>
      </c>
      <c r="J131" s="3">
        <v>43057.422453703701</v>
      </c>
    </row>
    <row r="132" spans="1:10" ht="43.2" x14ac:dyDescent="0.3">
      <c r="A132">
        <v>0</v>
      </c>
      <c r="B132">
        <v>147</v>
      </c>
      <c r="C132" s="1" t="s">
        <v>879</v>
      </c>
      <c r="D132" s="1" t="s">
        <v>879</v>
      </c>
      <c r="E132">
        <v>47</v>
      </c>
      <c r="F132" s="1" t="s">
        <v>880</v>
      </c>
      <c r="G132" s="1" t="s">
        <v>953</v>
      </c>
      <c r="H132" t="s">
        <v>536</v>
      </c>
      <c r="J132" s="3">
        <v>43057.434212962966</v>
      </c>
    </row>
    <row r="133" spans="1:10" ht="43.2" x14ac:dyDescent="0.3">
      <c r="A133">
        <v>0</v>
      </c>
      <c r="B133">
        <v>148</v>
      </c>
      <c r="C133" s="1" t="s">
        <v>753</v>
      </c>
      <c r="D133" s="1" t="s">
        <v>754</v>
      </c>
      <c r="E133">
        <v>41</v>
      </c>
      <c r="F133" s="1" t="s">
        <v>869</v>
      </c>
      <c r="G133" s="1" t="s">
        <v>870</v>
      </c>
      <c r="H133" t="s">
        <v>531</v>
      </c>
      <c r="J133" s="3">
        <v>43057.582592592589</v>
      </c>
    </row>
    <row r="134" spans="1:10" ht="28.8" x14ac:dyDescent="0.3">
      <c r="A134">
        <v>0</v>
      </c>
      <c r="B134">
        <v>149</v>
      </c>
      <c r="C134" s="1" t="s">
        <v>881</v>
      </c>
      <c r="D134" s="1" t="s">
        <v>881</v>
      </c>
      <c r="E134">
        <v>2</v>
      </c>
      <c r="F134" s="1" t="s">
        <v>881</v>
      </c>
      <c r="G134" s="1" t="s">
        <v>954</v>
      </c>
      <c r="H134" t="s">
        <v>541</v>
      </c>
    </row>
    <row r="135" spans="1:10" ht="43.2" x14ac:dyDescent="0.3">
      <c r="A135">
        <v>0</v>
      </c>
      <c r="B135">
        <v>150</v>
      </c>
      <c r="C135" s="1" t="s">
        <v>450</v>
      </c>
      <c r="D135" s="1" t="s">
        <v>450</v>
      </c>
      <c r="E135">
        <v>47</v>
      </c>
      <c r="F135" s="1" t="s">
        <v>882</v>
      </c>
      <c r="G135" s="1" t="s">
        <v>955</v>
      </c>
      <c r="H135" t="s">
        <v>536</v>
      </c>
      <c r="J135" s="3">
        <v>43057.598449074074</v>
      </c>
    </row>
    <row r="136" spans="1:10" x14ac:dyDescent="0.3">
      <c r="A136">
        <v>0</v>
      </c>
      <c r="B136">
        <v>151</v>
      </c>
      <c r="C136" s="1" t="s">
        <v>883</v>
      </c>
      <c r="D136" s="1" t="s">
        <v>883</v>
      </c>
      <c r="E136">
        <v>49</v>
      </c>
      <c r="F136" s="1">
        <v>168</v>
      </c>
      <c r="G136" s="1">
        <v>168</v>
      </c>
      <c r="H136" t="s">
        <v>536</v>
      </c>
      <c r="J136" s="3">
        <v>43060.809664351851</v>
      </c>
    </row>
    <row r="137" spans="1:10" ht="28.8" x14ac:dyDescent="0.3">
      <c r="A137">
        <v>0</v>
      </c>
      <c r="B137">
        <v>152</v>
      </c>
      <c r="C137" s="1" t="s">
        <v>859</v>
      </c>
      <c r="D137" s="1" t="s">
        <v>860</v>
      </c>
      <c r="E137">
        <v>50</v>
      </c>
      <c r="F137" s="1" t="s">
        <v>884</v>
      </c>
      <c r="G137" s="1" t="s">
        <v>885</v>
      </c>
      <c r="H137" t="s">
        <v>531</v>
      </c>
      <c r="J137" s="3">
        <v>43062.139409722222</v>
      </c>
    </row>
    <row r="138" spans="1:10" ht="57.6" x14ac:dyDescent="0.3">
      <c r="A138">
        <v>0</v>
      </c>
      <c r="B138">
        <v>153</v>
      </c>
      <c r="C138" s="1" t="s">
        <v>886</v>
      </c>
      <c r="D138" s="1" t="s">
        <v>886</v>
      </c>
      <c r="E138">
        <v>47</v>
      </c>
      <c r="F138" s="1" t="s">
        <v>887</v>
      </c>
      <c r="G138" s="1" t="s">
        <v>956</v>
      </c>
      <c r="H138" t="s">
        <v>536</v>
      </c>
      <c r="J138" s="3">
        <v>43086.776238425926</v>
      </c>
    </row>
    <row r="139" spans="1:10" ht="57.6" x14ac:dyDescent="0.3">
      <c r="A139">
        <v>0</v>
      </c>
      <c r="B139">
        <v>154</v>
      </c>
      <c r="C139" s="1" t="s">
        <v>888</v>
      </c>
      <c r="D139" s="1" t="s">
        <v>888</v>
      </c>
      <c r="E139">
        <v>47</v>
      </c>
      <c r="F139" s="1" t="s">
        <v>889</v>
      </c>
      <c r="G139" s="1" t="s">
        <v>957</v>
      </c>
      <c r="H139" t="s">
        <v>536</v>
      </c>
      <c r="J139" s="3">
        <v>43088.291064814817</v>
      </c>
    </row>
    <row r="140" spans="1:10" s="4" customFormat="1" ht="57.6" x14ac:dyDescent="0.3">
      <c r="A140" s="4">
        <v>0</v>
      </c>
      <c r="B140" s="4">
        <v>155</v>
      </c>
      <c r="C140" s="5" t="s">
        <v>0</v>
      </c>
      <c r="D140" s="5" t="s">
        <v>0</v>
      </c>
      <c r="E140" s="4">
        <v>47</v>
      </c>
      <c r="F140" s="5" t="s">
        <v>890</v>
      </c>
      <c r="G140" s="5" t="s">
        <v>958</v>
      </c>
      <c r="H140" s="4" t="s">
        <v>536</v>
      </c>
      <c r="J140" s="6">
        <v>43108.217569444445</v>
      </c>
    </row>
    <row r="141" spans="1:10" ht="57.6" x14ac:dyDescent="0.3">
      <c r="A141">
        <v>0</v>
      </c>
      <c r="B141">
        <v>156</v>
      </c>
      <c r="C141" s="1" t="s">
        <v>479</v>
      </c>
      <c r="D141" s="1" t="s">
        <v>479</v>
      </c>
      <c r="E141">
        <v>47</v>
      </c>
      <c r="F141" s="1" t="s">
        <v>891</v>
      </c>
      <c r="G141" s="1" t="s">
        <v>959</v>
      </c>
      <c r="H141" t="s">
        <v>536</v>
      </c>
      <c r="J141" s="3">
        <v>43107.227812500001</v>
      </c>
    </row>
    <row r="142" spans="1:10" ht="57.6" x14ac:dyDescent="0.3">
      <c r="A142">
        <v>0</v>
      </c>
      <c r="B142">
        <v>157</v>
      </c>
      <c r="C142" s="1" t="s">
        <v>493</v>
      </c>
      <c r="D142" s="1" t="s">
        <v>493</v>
      </c>
      <c r="E142">
        <v>47</v>
      </c>
      <c r="F142" s="1" t="s">
        <v>892</v>
      </c>
      <c r="G142" s="1" t="s">
        <v>960</v>
      </c>
      <c r="H142" t="s">
        <v>531</v>
      </c>
      <c r="J142" s="3">
        <v>43108.352268518516</v>
      </c>
    </row>
    <row r="143" spans="1:10" ht="57.6" x14ac:dyDescent="0.3">
      <c r="A143">
        <v>0</v>
      </c>
      <c r="B143">
        <v>158</v>
      </c>
      <c r="C143" s="1" t="s">
        <v>485</v>
      </c>
      <c r="D143" s="1" t="s">
        <v>485</v>
      </c>
      <c r="E143">
        <v>47</v>
      </c>
      <c r="F143" s="1" t="s">
        <v>893</v>
      </c>
      <c r="G143" s="1" t="s">
        <v>961</v>
      </c>
      <c r="H143" t="s">
        <v>536</v>
      </c>
      <c r="J143" s="3">
        <v>43108.089537037034</v>
      </c>
    </row>
    <row r="144" spans="1:10" ht="57.6" x14ac:dyDescent="0.3">
      <c r="A144">
        <v>0</v>
      </c>
      <c r="B144">
        <v>159</v>
      </c>
      <c r="C144" s="1" t="s">
        <v>487</v>
      </c>
      <c r="D144" s="1" t="s">
        <v>487</v>
      </c>
      <c r="E144">
        <v>47</v>
      </c>
      <c r="F144" s="1" t="s">
        <v>894</v>
      </c>
      <c r="G144" s="1" t="s">
        <v>962</v>
      </c>
      <c r="H144" t="s">
        <v>536</v>
      </c>
      <c r="J144" s="3">
        <v>43108.352407407408</v>
      </c>
    </row>
    <row r="145" spans="1:10" ht="57.6" x14ac:dyDescent="0.3">
      <c r="A145">
        <v>0</v>
      </c>
      <c r="B145">
        <v>160</v>
      </c>
      <c r="C145" s="1" t="s">
        <v>491</v>
      </c>
      <c r="D145" s="1" t="s">
        <v>491</v>
      </c>
      <c r="E145">
        <v>47</v>
      </c>
      <c r="F145" s="1" t="s">
        <v>895</v>
      </c>
      <c r="G145" s="1" t="s">
        <v>963</v>
      </c>
      <c r="H145" t="s">
        <v>536</v>
      </c>
      <c r="J145" s="3">
        <v>43108.818541666667</v>
      </c>
    </row>
    <row r="146" spans="1:10" ht="57.6" x14ac:dyDescent="0.3">
      <c r="A146">
        <v>0</v>
      </c>
      <c r="B146">
        <v>161</v>
      </c>
      <c r="C146" s="1" t="s">
        <v>897</v>
      </c>
      <c r="D146" s="1" t="s">
        <v>897</v>
      </c>
      <c r="E146">
        <v>47</v>
      </c>
      <c r="F146" s="1" t="s">
        <v>898</v>
      </c>
      <c r="G146" s="1" t="s">
        <v>964</v>
      </c>
      <c r="H146" t="s">
        <v>536</v>
      </c>
      <c r="J146" s="3">
        <v>43108.089548611111</v>
      </c>
    </row>
    <row r="147" spans="1:10" ht="57.6" x14ac:dyDescent="0.3">
      <c r="A147">
        <v>0</v>
      </c>
      <c r="B147">
        <v>162</v>
      </c>
      <c r="C147" s="1" t="s">
        <v>512</v>
      </c>
      <c r="D147" s="1" t="s">
        <v>899</v>
      </c>
      <c r="E147">
        <v>47</v>
      </c>
      <c r="F147" s="1" t="s">
        <v>900</v>
      </c>
      <c r="G147" s="1" t="s">
        <v>965</v>
      </c>
      <c r="H147" t="s">
        <v>536</v>
      </c>
      <c r="J147" s="3">
        <v>43108.217210648145</v>
      </c>
    </row>
    <row r="148" spans="1:10" ht="43.2" x14ac:dyDescent="0.3">
      <c r="A148">
        <v>0</v>
      </c>
      <c r="B148">
        <v>163</v>
      </c>
      <c r="C148" s="1" t="s">
        <v>901</v>
      </c>
      <c r="D148" s="1" t="s">
        <v>902</v>
      </c>
      <c r="E148">
        <v>47</v>
      </c>
      <c r="F148" s="1" t="s">
        <v>903</v>
      </c>
      <c r="G148" s="1" t="s">
        <v>966</v>
      </c>
      <c r="H148" t="s">
        <v>536</v>
      </c>
      <c r="J148" s="3">
        <v>43109.957754629628</v>
      </c>
    </row>
    <row r="149" spans="1:10" ht="57.6" x14ac:dyDescent="0.3">
      <c r="A149">
        <v>0</v>
      </c>
      <c r="B149">
        <v>164</v>
      </c>
      <c r="C149" s="1" t="s">
        <v>517</v>
      </c>
      <c r="D149" s="1" t="s">
        <v>517</v>
      </c>
      <c r="E149">
        <v>47</v>
      </c>
      <c r="F149" s="1" t="s">
        <v>904</v>
      </c>
      <c r="G149" s="1" t="s">
        <v>967</v>
      </c>
      <c r="H149" t="s">
        <v>536</v>
      </c>
      <c r="J149" s="3">
        <v>43109.957754629628</v>
      </c>
    </row>
    <row r="150" spans="1:10" ht="43.2" x14ac:dyDescent="0.3">
      <c r="A150">
        <v>1</v>
      </c>
      <c r="B150">
        <v>165</v>
      </c>
      <c r="C150" s="1" t="s">
        <v>905</v>
      </c>
      <c r="D150" s="1" t="s">
        <v>906</v>
      </c>
      <c r="E150">
        <v>47</v>
      </c>
      <c r="F150" s="1" t="s">
        <v>869</v>
      </c>
      <c r="G150" s="1" t="s">
        <v>870</v>
      </c>
      <c r="H150" t="s">
        <v>896</v>
      </c>
      <c r="J150" s="3">
        <v>43110.113368055558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workbookViewId="0">
      <pane xSplit="3" ySplit="1" topLeftCell="D137" activePane="bottomRight" state="frozen"/>
      <selection pane="topRight" activeCell="D1" sqref="D1"/>
      <selection pane="bottomLeft" activeCell="A2" sqref="A2"/>
      <selection pane="bottomRight" activeCell="M154" sqref="M154"/>
    </sheetView>
  </sheetViews>
  <sheetFormatPr baseColWidth="10" defaultRowHeight="14.4" x14ac:dyDescent="0.3"/>
  <cols>
    <col min="1" max="1" width="4" bestFit="1" customWidth="1"/>
    <col min="2" max="2" width="5" bestFit="1" customWidth="1"/>
    <col min="3" max="3" width="43.109375" style="1" bestFit="1" customWidth="1"/>
    <col min="4" max="4" width="49.5546875" style="1" customWidth="1"/>
    <col min="5" max="5" width="16.33203125" bestFit="1" customWidth="1"/>
    <col min="6" max="6" width="12.33203125" style="1" customWidth="1"/>
    <col min="7" max="7" width="2" style="1" bestFit="1" customWidth="1"/>
    <col min="8" max="8" width="9.6640625" style="1" customWidth="1"/>
  </cols>
  <sheetData>
    <row r="1" spans="1:13" x14ac:dyDescent="0.3">
      <c r="A1" t="s">
        <v>520</v>
      </c>
      <c r="B1" t="s">
        <v>521</v>
      </c>
      <c r="C1" s="1" t="s">
        <v>522</v>
      </c>
      <c r="D1" s="1" t="s">
        <v>523</v>
      </c>
      <c r="E1" t="s">
        <v>524</v>
      </c>
      <c r="F1" s="1" t="s">
        <v>525</v>
      </c>
      <c r="J1" t="s">
        <v>526</v>
      </c>
      <c r="K1" t="s">
        <v>913</v>
      </c>
      <c r="M1" t="s">
        <v>1257</v>
      </c>
    </row>
    <row r="2" spans="1:13" x14ac:dyDescent="0.3">
      <c r="A2">
        <v>4</v>
      </c>
      <c r="B2">
        <v>6</v>
      </c>
      <c r="C2" s="1" t="s">
        <v>1</v>
      </c>
      <c r="D2" s="1" t="s">
        <v>1</v>
      </c>
      <c r="E2" t="s">
        <v>1</v>
      </c>
      <c r="I2" t="s">
        <v>2</v>
      </c>
      <c r="M2">
        <f>COUNTIF(Nachfragemodell!$E$6:$N$36,A2)</f>
        <v>7</v>
      </c>
    </row>
    <row r="3" spans="1:13" x14ac:dyDescent="0.3">
      <c r="A3">
        <v>5</v>
      </c>
      <c r="B3">
        <v>5</v>
      </c>
      <c r="C3" s="1" t="s">
        <v>3</v>
      </c>
      <c r="D3" s="1" t="s">
        <v>3</v>
      </c>
      <c r="E3" t="s">
        <v>1</v>
      </c>
      <c r="I3" t="s">
        <v>4</v>
      </c>
      <c r="M3">
        <f>COUNTIF(Nachfragemodell!$E$6:$N$36,A3)</f>
        <v>7</v>
      </c>
    </row>
    <row r="4" spans="1:13" x14ac:dyDescent="0.3">
      <c r="A4">
        <v>6</v>
      </c>
      <c r="B4">
        <v>33</v>
      </c>
      <c r="C4" s="1" t="s">
        <v>5</v>
      </c>
      <c r="D4" s="1" t="s">
        <v>6</v>
      </c>
      <c r="E4" t="s">
        <v>1</v>
      </c>
      <c r="F4" s="1">
        <v>4</v>
      </c>
      <c r="H4" s="1">
        <v>4</v>
      </c>
      <c r="I4" t="s">
        <v>7</v>
      </c>
      <c r="M4">
        <f>COUNTIF(Nachfragemodell!$E$6:$N$36,A4)</f>
        <v>5</v>
      </c>
    </row>
    <row r="5" spans="1:13" x14ac:dyDescent="0.3">
      <c r="A5">
        <v>7</v>
      </c>
      <c r="B5">
        <v>47</v>
      </c>
      <c r="C5" s="1" t="s">
        <v>8</v>
      </c>
      <c r="D5" s="1" t="s">
        <v>9</v>
      </c>
      <c r="E5" t="s">
        <v>1</v>
      </c>
      <c r="F5" s="1">
        <v>4</v>
      </c>
      <c r="H5" s="1">
        <v>4</v>
      </c>
      <c r="I5" t="s">
        <v>10</v>
      </c>
      <c r="M5">
        <f>COUNTIF(Nachfragemodell!$E$6:$N$36,A5)</f>
        <v>0</v>
      </c>
    </row>
    <row r="6" spans="1:13" x14ac:dyDescent="0.3">
      <c r="A6">
        <v>8</v>
      </c>
      <c r="B6">
        <v>48</v>
      </c>
      <c r="C6" s="1" t="s">
        <v>11</v>
      </c>
      <c r="D6" s="1" t="s">
        <v>12</v>
      </c>
      <c r="E6" t="s">
        <v>1</v>
      </c>
      <c r="F6" s="1">
        <v>4</v>
      </c>
      <c r="H6" s="1">
        <v>4</v>
      </c>
      <c r="I6" t="s">
        <v>13</v>
      </c>
      <c r="M6">
        <f>COUNTIF(Nachfragemodell!$E$6:$N$36,A6)</f>
        <v>5</v>
      </c>
    </row>
    <row r="7" spans="1:13" x14ac:dyDescent="0.3">
      <c r="A7">
        <v>9</v>
      </c>
      <c r="B7">
        <v>58</v>
      </c>
      <c r="C7" s="1" t="s">
        <v>14</v>
      </c>
      <c r="D7" s="1" t="s">
        <v>15</v>
      </c>
      <c r="E7" t="s">
        <v>1</v>
      </c>
      <c r="F7" s="1">
        <v>4</v>
      </c>
      <c r="H7" s="1">
        <v>4</v>
      </c>
      <c r="I7" t="s">
        <v>16</v>
      </c>
      <c r="M7">
        <f>COUNTIF(Nachfragemodell!$E$6:$N$36,A7)</f>
        <v>7</v>
      </c>
    </row>
    <row r="8" spans="1:13" x14ac:dyDescent="0.3">
      <c r="A8">
        <v>10</v>
      </c>
      <c r="B8">
        <v>59</v>
      </c>
      <c r="C8" s="1" t="s">
        <v>17</v>
      </c>
      <c r="D8" s="1" t="s">
        <v>18</v>
      </c>
      <c r="E8" t="s">
        <v>1</v>
      </c>
      <c r="F8" s="1">
        <v>4</v>
      </c>
      <c r="H8" s="1">
        <v>4</v>
      </c>
      <c r="I8" t="s">
        <v>19</v>
      </c>
      <c r="M8">
        <f>COUNTIF(Nachfragemodell!$E$6:$N$36,A8)</f>
        <v>0</v>
      </c>
    </row>
    <row r="9" spans="1:13" x14ac:dyDescent="0.3">
      <c r="A9">
        <v>12</v>
      </c>
      <c r="B9">
        <v>17</v>
      </c>
      <c r="C9" s="1" t="s">
        <v>20</v>
      </c>
      <c r="D9" s="1" t="s">
        <v>21</v>
      </c>
      <c r="E9" t="s">
        <v>22</v>
      </c>
      <c r="I9" t="s">
        <v>23</v>
      </c>
      <c r="M9">
        <f>COUNTIF(Nachfragemodell!$E$6:$N$36,A9)</f>
        <v>5</v>
      </c>
    </row>
    <row r="10" spans="1:13" x14ac:dyDescent="0.3">
      <c r="A10">
        <v>13</v>
      </c>
      <c r="B10">
        <v>24</v>
      </c>
      <c r="C10" s="1" t="s">
        <v>24</v>
      </c>
      <c r="D10" s="1" t="s">
        <v>25</v>
      </c>
      <c r="E10" t="s">
        <v>1</v>
      </c>
      <c r="F10" s="1">
        <v>4</v>
      </c>
      <c r="H10" s="1">
        <v>4</v>
      </c>
      <c r="I10" t="s">
        <v>26</v>
      </c>
      <c r="M10">
        <f>COUNTIF(Nachfragemodell!$E$6:$N$36,A10)</f>
        <v>0</v>
      </c>
    </row>
    <row r="11" spans="1:13" x14ac:dyDescent="0.3">
      <c r="A11">
        <v>14</v>
      </c>
      <c r="B11">
        <v>3</v>
      </c>
      <c r="C11" s="1" t="s">
        <v>27</v>
      </c>
      <c r="D11" s="1" t="s">
        <v>28</v>
      </c>
      <c r="E11" t="s">
        <v>22</v>
      </c>
      <c r="I11" t="s">
        <v>29</v>
      </c>
      <c r="M11">
        <f>COUNTIF(Nachfragemodell!$E$6:$N$36,A11)</f>
        <v>0</v>
      </c>
    </row>
    <row r="12" spans="1:13" x14ac:dyDescent="0.3">
      <c r="A12">
        <v>15</v>
      </c>
      <c r="B12">
        <v>23</v>
      </c>
      <c r="C12" s="1" t="s">
        <v>30</v>
      </c>
      <c r="D12" s="1" t="s">
        <v>31</v>
      </c>
      <c r="E12" t="s">
        <v>1</v>
      </c>
      <c r="F12" s="1">
        <v>5</v>
      </c>
      <c r="H12" s="1">
        <v>5</v>
      </c>
      <c r="I12" t="s">
        <v>32</v>
      </c>
      <c r="M12">
        <f>COUNTIF(Nachfragemodell!$E$6:$N$36,A12)</f>
        <v>7</v>
      </c>
    </row>
    <row r="13" spans="1:13" x14ac:dyDescent="0.3">
      <c r="A13">
        <v>16</v>
      </c>
      <c r="B13">
        <v>52</v>
      </c>
      <c r="C13" s="1" t="s">
        <v>33</v>
      </c>
      <c r="D13" s="1" t="s">
        <v>34</v>
      </c>
      <c r="E13" t="s">
        <v>33</v>
      </c>
      <c r="F13" s="1">
        <v>5</v>
      </c>
      <c r="H13" s="1">
        <v>5</v>
      </c>
      <c r="I13" t="s">
        <v>35</v>
      </c>
      <c r="M13">
        <f>COUNTIF(Nachfragemodell!$E$6:$N$36,A13)</f>
        <v>2</v>
      </c>
    </row>
    <row r="14" spans="1:13" x14ac:dyDescent="0.3">
      <c r="A14">
        <v>17</v>
      </c>
      <c r="B14">
        <v>60</v>
      </c>
      <c r="C14" s="1" t="s">
        <v>36</v>
      </c>
      <c r="D14" s="1" t="s">
        <v>36</v>
      </c>
      <c r="E14" t="s">
        <v>36</v>
      </c>
      <c r="I14" t="s">
        <v>37</v>
      </c>
      <c r="M14">
        <f>COUNTIF(Nachfragemodell!$E$6:$N$36,A14)</f>
        <v>0</v>
      </c>
    </row>
    <row r="15" spans="1:13" x14ac:dyDescent="0.3">
      <c r="A15">
        <v>18</v>
      </c>
      <c r="B15">
        <v>50</v>
      </c>
      <c r="C15" s="1" t="s">
        <v>38</v>
      </c>
      <c r="D15" s="1" t="s">
        <v>38</v>
      </c>
      <c r="E15" t="s">
        <v>1</v>
      </c>
      <c r="F15" s="1">
        <v>4</v>
      </c>
      <c r="H15" s="1">
        <v>4</v>
      </c>
      <c r="I15" t="s">
        <v>39</v>
      </c>
      <c r="M15">
        <f>COUNTIF(Nachfragemodell!$E$6:$N$36,A15)</f>
        <v>1</v>
      </c>
    </row>
    <row r="16" spans="1:13" x14ac:dyDescent="0.3">
      <c r="A16">
        <v>19</v>
      </c>
      <c r="B16">
        <v>62</v>
      </c>
      <c r="C16" s="1" t="s">
        <v>40</v>
      </c>
      <c r="D16" s="1" t="s">
        <v>40</v>
      </c>
      <c r="E16" t="s">
        <v>36</v>
      </c>
      <c r="F16" s="1">
        <v>13</v>
      </c>
      <c r="H16" s="1" t="s">
        <v>41</v>
      </c>
      <c r="I16" t="s">
        <v>42</v>
      </c>
      <c r="M16">
        <f>COUNTIF(Nachfragemodell!$E$6:$N$36,A16)</f>
        <v>0</v>
      </c>
    </row>
    <row r="17" spans="1:13" x14ac:dyDescent="0.3">
      <c r="A17">
        <v>20</v>
      </c>
      <c r="B17">
        <v>18</v>
      </c>
      <c r="C17" s="1" t="s">
        <v>43</v>
      </c>
      <c r="D17" s="1" t="s">
        <v>43</v>
      </c>
      <c r="E17" t="s">
        <v>1</v>
      </c>
      <c r="I17" t="s">
        <v>44</v>
      </c>
      <c r="M17">
        <f>COUNTIF(Nachfragemodell!$E$6:$N$36,A17)</f>
        <v>0</v>
      </c>
    </row>
    <row r="18" spans="1:13" x14ac:dyDescent="0.3">
      <c r="A18">
        <v>21</v>
      </c>
      <c r="B18">
        <v>69</v>
      </c>
      <c r="C18" s="1" t="s">
        <v>45</v>
      </c>
      <c r="D18" s="1" t="s">
        <v>46</v>
      </c>
      <c r="E18" t="s">
        <v>8</v>
      </c>
      <c r="I18" t="s">
        <v>47</v>
      </c>
      <c r="M18">
        <f>COUNTIF(Nachfragemodell!$E$6:$N$36,A18)</f>
        <v>0</v>
      </c>
    </row>
    <row r="19" spans="1:13" x14ac:dyDescent="0.3">
      <c r="A19">
        <v>22</v>
      </c>
      <c r="B19">
        <v>106</v>
      </c>
      <c r="C19" s="1" t="s">
        <v>48</v>
      </c>
      <c r="D19" s="1" t="s">
        <v>49</v>
      </c>
      <c r="E19" t="s">
        <v>50</v>
      </c>
      <c r="I19" t="s">
        <v>51</v>
      </c>
      <c r="M19">
        <f>COUNTIF(Nachfragemodell!$E$6:$N$36,A19)</f>
        <v>0</v>
      </c>
    </row>
    <row r="20" spans="1:13" x14ac:dyDescent="0.3">
      <c r="A20">
        <v>23</v>
      </c>
      <c r="B20">
        <v>70</v>
      </c>
      <c r="C20" s="1" t="s">
        <v>33</v>
      </c>
      <c r="D20" s="1" t="s">
        <v>33</v>
      </c>
      <c r="E20" t="s">
        <v>33</v>
      </c>
      <c r="F20" s="1">
        <v>4</v>
      </c>
      <c r="H20" s="1">
        <v>4</v>
      </c>
      <c r="I20" t="s">
        <v>52</v>
      </c>
      <c r="M20">
        <f>COUNTIF(Nachfragemodell!$E$6:$N$36,A20)</f>
        <v>0</v>
      </c>
    </row>
    <row r="21" spans="1:13" x14ac:dyDescent="0.3">
      <c r="A21">
        <v>25</v>
      </c>
      <c r="B21">
        <v>74</v>
      </c>
      <c r="C21" s="1" t="s">
        <v>53</v>
      </c>
      <c r="D21" s="1" t="s">
        <v>54</v>
      </c>
      <c r="I21" t="s">
        <v>55</v>
      </c>
      <c r="J21">
        <v>1</v>
      </c>
      <c r="M21">
        <f>COUNTIF(Nachfragemodell!$E$6:$N$36,A21)</f>
        <v>0</v>
      </c>
    </row>
    <row r="22" spans="1:13" x14ac:dyDescent="0.3">
      <c r="A22">
        <v>26</v>
      </c>
      <c r="B22">
        <v>75</v>
      </c>
      <c r="C22" s="1" t="s">
        <v>56</v>
      </c>
      <c r="D22" s="1" t="s">
        <v>57</v>
      </c>
      <c r="I22" t="s">
        <v>58</v>
      </c>
      <c r="J22">
        <v>1</v>
      </c>
      <c r="K22">
        <v>1</v>
      </c>
      <c r="M22">
        <f>COUNTIF(Nachfragemodell!$E$6:$N$36,A22)</f>
        <v>0</v>
      </c>
    </row>
    <row r="23" spans="1:13" x14ac:dyDescent="0.3">
      <c r="A23">
        <v>27</v>
      </c>
      <c r="B23">
        <v>76</v>
      </c>
      <c r="C23" s="1" t="s">
        <v>59</v>
      </c>
      <c r="D23" s="1" t="s">
        <v>60</v>
      </c>
      <c r="I23" t="s">
        <v>61</v>
      </c>
      <c r="J23">
        <v>1</v>
      </c>
      <c r="M23">
        <f>COUNTIF(Nachfragemodell!$E$6:$N$36,A23)</f>
        <v>0</v>
      </c>
    </row>
    <row r="24" spans="1:13" x14ac:dyDescent="0.3">
      <c r="A24">
        <v>29</v>
      </c>
      <c r="B24">
        <v>77</v>
      </c>
      <c r="C24" s="1" t="s">
        <v>62</v>
      </c>
      <c r="D24" s="1" t="s">
        <v>62</v>
      </c>
      <c r="I24" t="s">
        <v>63</v>
      </c>
      <c r="J24">
        <v>1</v>
      </c>
      <c r="M24">
        <f>COUNTIF(Nachfragemodell!$E$6:$N$36,A24)</f>
        <v>0</v>
      </c>
    </row>
    <row r="25" spans="1:13" x14ac:dyDescent="0.3">
      <c r="A25">
        <v>30</v>
      </c>
      <c r="B25">
        <v>81</v>
      </c>
      <c r="C25" s="1" t="s">
        <v>64</v>
      </c>
      <c r="D25" s="1" t="s">
        <v>65</v>
      </c>
      <c r="I25" t="s">
        <v>66</v>
      </c>
      <c r="J25">
        <v>1</v>
      </c>
      <c r="M25">
        <f>COUNTIF(Nachfragemodell!$E$6:$N$36,A25)</f>
        <v>0</v>
      </c>
    </row>
    <row r="26" spans="1:13" x14ac:dyDescent="0.3">
      <c r="A26">
        <v>31</v>
      </c>
      <c r="B26">
        <v>82</v>
      </c>
      <c r="C26" s="1" t="s">
        <v>67</v>
      </c>
      <c r="D26" s="1" t="s">
        <v>68</v>
      </c>
      <c r="I26" t="s">
        <v>69</v>
      </c>
      <c r="J26">
        <v>1</v>
      </c>
      <c r="M26">
        <f>COUNTIF(Nachfragemodell!$E$6:$N$36,A26)</f>
        <v>0</v>
      </c>
    </row>
    <row r="27" spans="1:13" ht="28.95" x14ac:dyDescent="0.3">
      <c r="A27">
        <v>32</v>
      </c>
      <c r="B27">
        <v>78</v>
      </c>
      <c r="C27" s="1" t="s">
        <v>70</v>
      </c>
      <c r="D27" s="1" t="s">
        <v>71</v>
      </c>
      <c r="I27" t="s">
        <v>72</v>
      </c>
      <c r="J27">
        <v>1</v>
      </c>
      <c r="K27">
        <v>-1</v>
      </c>
      <c r="L27" t="s">
        <v>914</v>
      </c>
      <c r="M27">
        <f>COUNTIF(Nachfragemodell!$E$6:$N$36,A27)</f>
        <v>0</v>
      </c>
    </row>
    <row r="28" spans="1:13" x14ac:dyDescent="0.3">
      <c r="A28">
        <v>33</v>
      </c>
      <c r="B28">
        <v>73</v>
      </c>
      <c r="C28" s="1" t="s">
        <v>73</v>
      </c>
      <c r="D28" s="1" t="s">
        <v>74</v>
      </c>
      <c r="I28" t="s">
        <v>75</v>
      </c>
      <c r="J28">
        <v>1</v>
      </c>
      <c r="M28">
        <f>COUNTIF(Nachfragemodell!$E$6:$N$36,A28)</f>
        <v>0</v>
      </c>
    </row>
    <row r="29" spans="1:13" x14ac:dyDescent="0.3">
      <c r="A29">
        <v>34</v>
      </c>
      <c r="B29">
        <v>72</v>
      </c>
      <c r="C29" s="1" t="s">
        <v>76</v>
      </c>
      <c r="D29" s="1" t="s">
        <v>77</v>
      </c>
      <c r="I29" t="s">
        <v>78</v>
      </c>
      <c r="J29">
        <v>1</v>
      </c>
      <c r="M29">
        <f>COUNTIF(Nachfragemodell!$E$6:$N$36,A29)</f>
        <v>0</v>
      </c>
    </row>
    <row r="30" spans="1:13" x14ac:dyDescent="0.3">
      <c r="A30">
        <v>35</v>
      </c>
      <c r="B30">
        <v>71</v>
      </c>
      <c r="C30" s="1" t="s">
        <v>79</v>
      </c>
      <c r="D30" s="1" t="s">
        <v>79</v>
      </c>
      <c r="I30" t="s">
        <v>80</v>
      </c>
      <c r="M30">
        <f>COUNTIF(Nachfragemodell!$E$6:$N$36,A30)</f>
        <v>0</v>
      </c>
    </row>
    <row r="31" spans="1:13" x14ac:dyDescent="0.3">
      <c r="A31">
        <v>36</v>
      </c>
      <c r="B31">
        <v>68</v>
      </c>
      <c r="C31" s="1" t="s">
        <v>81</v>
      </c>
      <c r="D31" s="1" t="s">
        <v>81</v>
      </c>
      <c r="E31" t="s">
        <v>36</v>
      </c>
      <c r="F31" s="1">
        <v>13</v>
      </c>
      <c r="H31" s="1" t="s">
        <v>41</v>
      </c>
      <c r="I31" t="s">
        <v>82</v>
      </c>
      <c r="M31">
        <f>COUNTIF(Nachfragemodell!$E$6:$N$36,A31)</f>
        <v>0</v>
      </c>
    </row>
    <row r="32" spans="1:13" x14ac:dyDescent="0.3">
      <c r="A32">
        <v>37</v>
      </c>
      <c r="B32">
        <v>83</v>
      </c>
      <c r="C32" s="1" t="s">
        <v>83</v>
      </c>
      <c r="D32" s="1" t="s">
        <v>84</v>
      </c>
      <c r="I32" t="s">
        <v>85</v>
      </c>
      <c r="M32">
        <f>COUNTIF(Nachfragemodell!$E$6:$N$36,A32)</f>
        <v>0</v>
      </c>
    </row>
    <row r="33" spans="1:13" x14ac:dyDescent="0.3">
      <c r="A33">
        <v>38</v>
      </c>
      <c r="B33">
        <v>84</v>
      </c>
      <c r="C33" s="1" t="s">
        <v>86</v>
      </c>
      <c r="D33" s="1" t="s">
        <v>87</v>
      </c>
      <c r="I33" t="s">
        <v>88</v>
      </c>
      <c r="J33">
        <v>1</v>
      </c>
      <c r="K33">
        <v>1</v>
      </c>
      <c r="M33">
        <f>COUNTIF(Nachfragemodell!$E$6:$N$36,A33)</f>
        <v>0</v>
      </c>
    </row>
    <row r="34" spans="1:13" x14ac:dyDescent="0.3">
      <c r="A34">
        <v>39</v>
      </c>
      <c r="B34">
        <v>90</v>
      </c>
      <c r="C34" s="1" t="s">
        <v>89</v>
      </c>
      <c r="D34" s="1" t="s">
        <v>90</v>
      </c>
      <c r="I34" t="s">
        <v>91</v>
      </c>
      <c r="J34">
        <v>1</v>
      </c>
      <c r="M34">
        <f>COUNTIF(Nachfragemodell!$E$6:$N$36,A34)</f>
        <v>0</v>
      </c>
    </row>
    <row r="35" spans="1:13" x14ac:dyDescent="0.3">
      <c r="A35">
        <v>40</v>
      </c>
      <c r="B35">
        <v>91</v>
      </c>
      <c r="C35" s="1" t="s">
        <v>92</v>
      </c>
      <c r="D35" s="1" t="s">
        <v>93</v>
      </c>
      <c r="I35" t="s">
        <v>94</v>
      </c>
      <c r="J35">
        <v>1</v>
      </c>
      <c r="M35">
        <f>COUNTIF(Nachfragemodell!$E$6:$N$36,A35)</f>
        <v>0</v>
      </c>
    </row>
    <row r="36" spans="1:13" x14ac:dyDescent="0.3">
      <c r="A36">
        <v>41</v>
      </c>
      <c r="B36">
        <v>89</v>
      </c>
      <c r="C36" s="1" t="s">
        <v>95</v>
      </c>
      <c r="D36" s="1" t="s">
        <v>96</v>
      </c>
      <c r="I36" t="s">
        <v>97</v>
      </c>
      <c r="J36">
        <v>1</v>
      </c>
      <c r="M36">
        <f>COUNTIF(Nachfragemodell!$E$6:$N$36,A36)</f>
        <v>0</v>
      </c>
    </row>
    <row r="37" spans="1:13" x14ac:dyDescent="0.3">
      <c r="A37">
        <v>42</v>
      </c>
      <c r="B37">
        <v>98</v>
      </c>
      <c r="C37" s="1" t="s">
        <v>98</v>
      </c>
      <c r="D37" s="1" t="s">
        <v>99</v>
      </c>
      <c r="I37" t="s">
        <v>100</v>
      </c>
      <c r="J37">
        <v>1</v>
      </c>
      <c r="M37">
        <f>COUNTIF(Nachfragemodell!$E$6:$N$36,A37)</f>
        <v>0</v>
      </c>
    </row>
    <row r="38" spans="1:13" x14ac:dyDescent="0.3">
      <c r="A38">
        <v>43</v>
      </c>
      <c r="B38">
        <v>99</v>
      </c>
      <c r="C38" s="1" t="s">
        <v>101</v>
      </c>
      <c r="D38" s="1" t="s">
        <v>102</v>
      </c>
      <c r="I38" t="s">
        <v>103</v>
      </c>
      <c r="J38">
        <v>1</v>
      </c>
      <c r="M38">
        <f>COUNTIF(Nachfragemodell!$E$6:$N$36,A38)</f>
        <v>0</v>
      </c>
    </row>
    <row r="39" spans="1:13" x14ac:dyDescent="0.3">
      <c r="A39">
        <v>44</v>
      </c>
      <c r="B39">
        <v>100</v>
      </c>
      <c r="C39" s="1" t="s">
        <v>104</v>
      </c>
      <c r="D39" s="1" t="s">
        <v>105</v>
      </c>
      <c r="I39" t="s">
        <v>106</v>
      </c>
      <c r="J39">
        <v>1</v>
      </c>
      <c r="M39">
        <f>COUNTIF(Nachfragemodell!$E$6:$N$36,A39)</f>
        <v>0</v>
      </c>
    </row>
    <row r="40" spans="1:13" x14ac:dyDescent="0.3">
      <c r="A40">
        <v>46</v>
      </c>
      <c r="B40">
        <v>101</v>
      </c>
      <c r="C40" s="1" t="s">
        <v>107</v>
      </c>
      <c r="D40" s="1" t="s">
        <v>108</v>
      </c>
      <c r="I40" t="s">
        <v>109</v>
      </c>
      <c r="J40">
        <v>1</v>
      </c>
      <c r="M40">
        <f>COUNTIF(Nachfragemodell!$E$6:$N$36,A40)</f>
        <v>0</v>
      </c>
    </row>
    <row r="41" spans="1:13" ht="28.8" x14ac:dyDescent="0.3">
      <c r="A41">
        <v>47</v>
      </c>
      <c r="B41">
        <v>102</v>
      </c>
      <c r="C41" s="1" t="s">
        <v>110</v>
      </c>
      <c r="D41" s="1" t="s">
        <v>111</v>
      </c>
      <c r="I41" t="s">
        <v>112</v>
      </c>
      <c r="J41">
        <v>1</v>
      </c>
      <c r="M41">
        <f>COUNTIF(Nachfragemodell!$E$6:$N$36,A41)</f>
        <v>0</v>
      </c>
    </row>
    <row r="42" spans="1:13" x14ac:dyDescent="0.3">
      <c r="A42">
        <v>48</v>
      </c>
      <c r="B42">
        <v>103</v>
      </c>
      <c r="C42" s="1" t="s">
        <v>113</v>
      </c>
      <c r="D42" s="1" t="s">
        <v>114</v>
      </c>
      <c r="I42" t="s">
        <v>115</v>
      </c>
      <c r="J42">
        <v>1</v>
      </c>
      <c r="M42">
        <f>COUNTIF(Nachfragemodell!$E$6:$N$36,A42)</f>
        <v>0</v>
      </c>
    </row>
    <row r="43" spans="1:13" x14ac:dyDescent="0.3">
      <c r="A43">
        <v>49</v>
      </c>
      <c r="B43">
        <v>104</v>
      </c>
      <c r="C43" s="1" t="s">
        <v>116</v>
      </c>
      <c r="D43" s="1" t="s">
        <v>117</v>
      </c>
      <c r="I43" t="s">
        <v>118</v>
      </c>
      <c r="J43">
        <v>1</v>
      </c>
      <c r="M43">
        <f>COUNTIF(Nachfragemodell!$E$6:$N$36,A43)</f>
        <v>0</v>
      </c>
    </row>
    <row r="44" spans="1:13" x14ac:dyDescent="0.3">
      <c r="A44">
        <v>50</v>
      </c>
      <c r="B44">
        <v>105</v>
      </c>
      <c r="C44" s="1" t="s">
        <v>119</v>
      </c>
      <c r="D44" s="1" t="s">
        <v>120</v>
      </c>
      <c r="I44" t="s">
        <v>121</v>
      </c>
      <c r="M44">
        <f>COUNTIF(Nachfragemodell!$E$6:$N$36,A44)</f>
        <v>0</v>
      </c>
    </row>
    <row r="45" spans="1:13" ht="28.8" x14ac:dyDescent="0.3">
      <c r="A45">
        <v>51</v>
      </c>
      <c r="B45">
        <v>93</v>
      </c>
      <c r="C45" s="1" t="s">
        <v>122</v>
      </c>
      <c r="D45" s="1" t="s">
        <v>123</v>
      </c>
      <c r="I45" t="s">
        <v>124</v>
      </c>
      <c r="J45">
        <v>1</v>
      </c>
      <c r="M45">
        <f>COUNTIF(Nachfragemodell!$E$6:$N$36,A45)</f>
        <v>0</v>
      </c>
    </row>
    <row r="46" spans="1:13" ht="28.95" x14ac:dyDescent="0.3">
      <c r="A46">
        <v>52</v>
      </c>
      <c r="B46">
        <v>92</v>
      </c>
      <c r="C46" s="1" t="s">
        <v>125</v>
      </c>
      <c r="D46" s="1" t="s">
        <v>126</v>
      </c>
      <c r="I46" t="s">
        <v>127</v>
      </c>
      <c r="J46">
        <v>1</v>
      </c>
      <c r="M46">
        <f>COUNTIF(Nachfragemodell!$E$6:$N$36,A46)</f>
        <v>0</v>
      </c>
    </row>
    <row r="47" spans="1:13" x14ac:dyDescent="0.3">
      <c r="A47">
        <v>53</v>
      </c>
      <c r="B47">
        <v>94</v>
      </c>
      <c r="C47" s="1" t="s">
        <v>128</v>
      </c>
      <c r="D47" s="1" t="s">
        <v>129</v>
      </c>
      <c r="I47" t="s">
        <v>130</v>
      </c>
      <c r="J47">
        <v>1</v>
      </c>
      <c r="M47">
        <f>COUNTIF(Nachfragemodell!$E$6:$N$36,A47)</f>
        <v>0</v>
      </c>
    </row>
    <row r="48" spans="1:13" x14ac:dyDescent="0.3">
      <c r="A48">
        <v>54</v>
      </c>
      <c r="B48">
        <v>95</v>
      </c>
      <c r="C48" s="1" t="s">
        <v>131</v>
      </c>
      <c r="D48" s="1" t="s">
        <v>132</v>
      </c>
      <c r="I48" t="s">
        <v>133</v>
      </c>
      <c r="J48">
        <v>1</v>
      </c>
      <c r="K48">
        <v>1</v>
      </c>
      <c r="M48">
        <f>COUNTIF(Nachfragemodell!$E$6:$N$36,A48)</f>
        <v>0</v>
      </c>
    </row>
    <row r="49" spans="1:13" x14ac:dyDescent="0.3">
      <c r="A49">
        <v>55</v>
      </c>
      <c r="B49">
        <v>96</v>
      </c>
      <c r="C49" s="1" t="s">
        <v>134</v>
      </c>
      <c r="D49" s="1" t="s">
        <v>135</v>
      </c>
      <c r="I49" t="s">
        <v>136</v>
      </c>
      <c r="J49">
        <v>1</v>
      </c>
      <c r="M49">
        <f>COUNTIF(Nachfragemodell!$E$6:$N$36,A49)</f>
        <v>0</v>
      </c>
    </row>
    <row r="50" spans="1:13" x14ac:dyDescent="0.3">
      <c r="A50">
        <v>57</v>
      </c>
      <c r="B50">
        <v>111</v>
      </c>
      <c r="C50" s="1" t="s">
        <v>137</v>
      </c>
      <c r="D50" s="1" t="s">
        <v>138</v>
      </c>
      <c r="I50" t="s">
        <v>139</v>
      </c>
      <c r="J50">
        <v>1</v>
      </c>
      <c r="M50">
        <f>COUNTIF(Nachfragemodell!$E$6:$N$36,A50)</f>
        <v>0</v>
      </c>
    </row>
    <row r="51" spans="1:13" x14ac:dyDescent="0.3">
      <c r="A51">
        <v>58</v>
      </c>
      <c r="B51">
        <v>113</v>
      </c>
      <c r="C51" s="1" t="s">
        <v>140</v>
      </c>
      <c r="D51" s="1" t="s">
        <v>141</v>
      </c>
      <c r="F51" s="1">
        <v>53</v>
      </c>
      <c r="H51" s="1">
        <v>53</v>
      </c>
      <c r="I51" t="s">
        <v>142</v>
      </c>
      <c r="J51">
        <v>1</v>
      </c>
      <c r="M51">
        <f>COUNTIF(Nachfragemodell!$E$6:$N$36,A51)</f>
        <v>0</v>
      </c>
    </row>
    <row r="52" spans="1:13" x14ac:dyDescent="0.3">
      <c r="A52">
        <v>59</v>
      </c>
      <c r="B52">
        <v>114</v>
      </c>
      <c r="C52" s="1" t="s">
        <v>143</v>
      </c>
      <c r="D52" s="1" t="s">
        <v>144</v>
      </c>
      <c r="F52" s="1">
        <v>54</v>
      </c>
      <c r="H52" s="1">
        <v>54</v>
      </c>
      <c r="I52" t="s">
        <v>145</v>
      </c>
      <c r="J52">
        <v>1</v>
      </c>
      <c r="K52" s="1">
        <v>1</v>
      </c>
      <c r="M52">
        <f>COUNTIF(Nachfragemodell!$E$6:$N$36,A52)</f>
        <v>0</v>
      </c>
    </row>
    <row r="53" spans="1:13" x14ac:dyDescent="0.3">
      <c r="A53">
        <v>60</v>
      </c>
      <c r="B53">
        <v>117</v>
      </c>
      <c r="C53" s="1" t="s">
        <v>146</v>
      </c>
      <c r="D53" s="1" t="s">
        <v>147</v>
      </c>
      <c r="F53" s="1">
        <v>55</v>
      </c>
      <c r="H53" s="1">
        <v>55</v>
      </c>
      <c r="I53" t="s">
        <v>148</v>
      </c>
      <c r="J53">
        <v>1</v>
      </c>
      <c r="M53">
        <f>COUNTIF(Nachfragemodell!$E$6:$N$36,A53)</f>
        <v>0</v>
      </c>
    </row>
    <row r="54" spans="1:13" x14ac:dyDescent="0.3">
      <c r="A54">
        <v>61</v>
      </c>
      <c r="B54">
        <v>112</v>
      </c>
      <c r="C54" s="1" t="s">
        <v>149</v>
      </c>
      <c r="D54" s="1" t="s">
        <v>150</v>
      </c>
      <c r="F54" s="1">
        <v>51</v>
      </c>
      <c r="H54" s="1">
        <v>51</v>
      </c>
      <c r="I54" t="s">
        <v>151</v>
      </c>
      <c r="J54">
        <v>1</v>
      </c>
      <c r="M54">
        <f>COUNTIF(Nachfragemodell!$E$6:$N$36,A54)</f>
        <v>0</v>
      </c>
    </row>
    <row r="55" spans="1:13" ht="28.95" x14ac:dyDescent="0.3">
      <c r="A55">
        <v>62</v>
      </c>
      <c r="B55">
        <v>97</v>
      </c>
      <c r="C55" s="1" t="s">
        <v>152</v>
      </c>
      <c r="D55" s="1" t="s">
        <v>153</v>
      </c>
      <c r="I55" t="s">
        <v>154</v>
      </c>
      <c r="J55">
        <v>1</v>
      </c>
      <c r="M55">
        <f>COUNTIF(Nachfragemodell!$E$6:$N$36,A55)</f>
        <v>0</v>
      </c>
    </row>
    <row r="56" spans="1:13" x14ac:dyDescent="0.3">
      <c r="A56">
        <v>63</v>
      </c>
      <c r="B56">
        <v>118</v>
      </c>
      <c r="C56" s="1" t="s">
        <v>155</v>
      </c>
      <c r="D56" s="1" t="s">
        <v>156</v>
      </c>
      <c r="F56" s="1">
        <v>62</v>
      </c>
      <c r="H56" s="1">
        <v>62</v>
      </c>
      <c r="I56" t="s">
        <v>157</v>
      </c>
      <c r="J56">
        <v>1</v>
      </c>
      <c r="M56">
        <f>COUNTIF(Nachfragemodell!$E$6:$N$36,A56)</f>
        <v>0</v>
      </c>
    </row>
    <row r="57" spans="1:13" ht="28.8" x14ac:dyDescent="0.3">
      <c r="A57">
        <v>64</v>
      </c>
      <c r="B57">
        <v>119</v>
      </c>
      <c r="C57" s="1" t="s">
        <v>158</v>
      </c>
      <c r="D57" s="1" t="s">
        <v>159</v>
      </c>
      <c r="F57" s="1">
        <v>50</v>
      </c>
      <c r="H57" s="1">
        <v>50</v>
      </c>
      <c r="I57" t="s">
        <v>160</v>
      </c>
      <c r="J57">
        <v>1</v>
      </c>
      <c r="M57">
        <f>COUNTIF(Nachfragemodell!$E$6:$N$36,A57)</f>
        <v>0</v>
      </c>
    </row>
    <row r="58" spans="1:13" ht="28.8" x14ac:dyDescent="0.3">
      <c r="A58">
        <v>65</v>
      </c>
      <c r="B58">
        <v>120</v>
      </c>
      <c r="C58" s="1" t="s">
        <v>161</v>
      </c>
      <c r="D58" s="1" t="s">
        <v>71</v>
      </c>
      <c r="F58" s="1">
        <v>54</v>
      </c>
      <c r="H58" s="1">
        <v>54</v>
      </c>
      <c r="I58" t="s">
        <v>162</v>
      </c>
      <c r="J58">
        <v>1</v>
      </c>
      <c r="K58" s="1">
        <v>1</v>
      </c>
      <c r="M58">
        <f>COUNTIF(Nachfragemodell!$E$6:$N$36,A58)</f>
        <v>0</v>
      </c>
    </row>
    <row r="59" spans="1:13" x14ac:dyDescent="0.3">
      <c r="A59">
        <v>66</v>
      </c>
      <c r="B59">
        <v>124</v>
      </c>
      <c r="C59" s="1" t="s">
        <v>163</v>
      </c>
      <c r="D59" s="1" t="s">
        <v>164</v>
      </c>
      <c r="F59" s="1" t="s">
        <v>165</v>
      </c>
      <c r="H59" s="1" t="s">
        <v>166</v>
      </c>
      <c r="I59" t="s">
        <v>167</v>
      </c>
      <c r="J59">
        <v>1</v>
      </c>
      <c r="K59">
        <v>1</v>
      </c>
      <c r="M59">
        <f>COUNTIF(Nachfragemodell!$E$6:$N$36,A59)</f>
        <v>0</v>
      </c>
    </row>
    <row r="60" spans="1:13" x14ac:dyDescent="0.3">
      <c r="A60">
        <v>67</v>
      </c>
      <c r="B60">
        <v>126</v>
      </c>
      <c r="C60" s="1" t="s">
        <v>168</v>
      </c>
      <c r="D60" s="1" t="s">
        <v>169</v>
      </c>
      <c r="I60" t="s">
        <v>170</v>
      </c>
      <c r="J60">
        <v>1</v>
      </c>
      <c r="K60">
        <v>1</v>
      </c>
      <c r="M60">
        <f>COUNTIF(Nachfragemodell!$E$6:$N$36,A60)</f>
        <v>0</v>
      </c>
    </row>
    <row r="61" spans="1:13" x14ac:dyDescent="0.3">
      <c r="A61">
        <v>68</v>
      </c>
      <c r="B61">
        <v>128</v>
      </c>
      <c r="C61" s="1" t="s">
        <v>171</v>
      </c>
      <c r="D61" s="1" t="s">
        <v>172</v>
      </c>
      <c r="I61" t="s">
        <v>173</v>
      </c>
      <c r="J61">
        <v>1</v>
      </c>
      <c r="K61">
        <v>1</v>
      </c>
      <c r="M61">
        <f>COUNTIF(Nachfragemodell!$E$6:$N$36,A61)</f>
        <v>0</v>
      </c>
    </row>
    <row r="62" spans="1:13" x14ac:dyDescent="0.3">
      <c r="A62">
        <v>69</v>
      </c>
      <c r="B62">
        <v>129</v>
      </c>
      <c r="C62" s="1" t="s">
        <v>174</v>
      </c>
      <c r="D62" s="1" t="s">
        <v>175</v>
      </c>
      <c r="I62" t="s">
        <v>176</v>
      </c>
      <c r="J62">
        <v>1</v>
      </c>
      <c r="K62">
        <v>1</v>
      </c>
      <c r="M62">
        <f>COUNTIF(Nachfragemodell!$E$6:$N$36,A62)</f>
        <v>0</v>
      </c>
    </row>
    <row r="63" spans="1:13" x14ac:dyDescent="0.3">
      <c r="A63">
        <v>70</v>
      </c>
      <c r="B63">
        <v>130</v>
      </c>
      <c r="C63" s="1" t="s">
        <v>177</v>
      </c>
      <c r="D63" s="1" t="s">
        <v>178</v>
      </c>
      <c r="I63" t="s">
        <v>179</v>
      </c>
      <c r="J63">
        <v>1</v>
      </c>
      <c r="K63">
        <v>1</v>
      </c>
      <c r="M63">
        <f>COUNTIF(Nachfragemodell!$E$6:$N$36,A63)</f>
        <v>0</v>
      </c>
    </row>
    <row r="64" spans="1:13" x14ac:dyDescent="0.3">
      <c r="A64">
        <v>71</v>
      </c>
      <c r="B64">
        <v>131</v>
      </c>
      <c r="C64" s="1" t="s">
        <v>180</v>
      </c>
      <c r="D64" s="1" t="s">
        <v>181</v>
      </c>
      <c r="I64" t="s">
        <v>182</v>
      </c>
      <c r="J64">
        <v>1</v>
      </c>
      <c r="K64">
        <v>-1</v>
      </c>
      <c r="L64" t="s">
        <v>915</v>
      </c>
      <c r="M64">
        <f>COUNTIF(Nachfragemodell!$E$6:$N$36,A64)</f>
        <v>0</v>
      </c>
    </row>
    <row r="65" spans="1:13" ht="28.95" x14ac:dyDescent="0.3">
      <c r="A65">
        <v>73</v>
      </c>
      <c r="B65">
        <v>80</v>
      </c>
      <c r="C65" s="1" t="s">
        <v>70</v>
      </c>
      <c r="D65" s="1" t="s">
        <v>183</v>
      </c>
      <c r="I65" t="s">
        <v>184</v>
      </c>
      <c r="J65">
        <v>1</v>
      </c>
      <c r="K65">
        <v>1</v>
      </c>
      <c r="M65">
        <f>COUNTIF(Nachfragemodell!$E$6:$N$36,A65)</f>
        <v>0</v>
      </c>
    </row>
    <row r="66" spans="1:13" x14ac:dyDescent="0.3">
      <c r="A66">
        <v>74</v>
      </c>
      <c r="B66">
        <v>127</v>
      </c>
      <c r="C66" s="1" t="s">
        <v>185</v>
      </c>
      <c r="D66" s="1" t="s">
        <v>186</v>
      </c>
      <c r="I66" t="s">
        <v>187</v>
      </c>
      <c r="J66">
        <v>1</v>
      </c>
      <c r="M66">
        <f>COUNTIF(Nachfragemodell!$E$6:$N$36,A66)</f>
        <v>0</v>
      </c>
    </row>
    <row r="67" spans="1:13" x14ac:dyDescent="0.3">
      <c r="A67">
        <v>75</v>
      </c>
      <c r="B67">
        <v>132</v>
      </c>
      <c r="C67" s="1" t="s">
        <v>188</v>
      </c>
      <c r="D67" s="1" t="s">
        <v>189</v>
      </c>
      <c r="I67" t="s">
        <v>190</v>
      </c>
      <c r="J67">
        <v>1</v>
      </c>
      <c r="M67">
        <f>COUNTIF(Nachfragemodell!$E$6:$N$36,A67)</f>
        <v>0</v>
      </c>
    </row>
    <row r="68" spans="1:13" x14ac:dyDescent="0.3">
      <c r="A68">
        <v>76</v>
      </c>
      <c r="B68">
        <v>133</v>
      </c>
      <c r="C68" s="1" t="s">
        <v>33</v>
      </c>
      <c r="D68" s="1" t="s">
        <v>33</v>
      </c>
      <c r="E68" t="s">
        <v>33</v>
      </c>
      <c r="I68" t="s">
        <v>191</v>
      </c>
      <c r="M68">
        <f>COUNTIF(Nachfragemodell!$E$6:$N$36,A68)</f>
        <v>0</v>
      </c>
    </row>
    <row r="69" spans="1:13" x14ac:dyDescent="0.3">
      <c r="A69">
        <v>77</v>
      </c>
      <c r="B69">
        <v>2</v>
      </c>
      <c r="C69" s="1" t="s">
        <v>192</v>
      </c>
      <c r="D69" s="1" t="s">
        <v>193</v>
      </c>
      <c r="E69" t="s">
        <v>22</v>
      </c>
      <c r="I69" t="s">
        <v>194</v>
      </c>
      <c r="M69">
        <f>COUNTIF(Nachfragemodell!$E$6:$N$36,A69)</f>
        <v>0</v>
      </c>
    </row>
    <row r="70" spans="1:13" x14ac:dyDescent="0.3">
      <c r="A70">
        <v>78</v>
      </c>
      <c r="B70">
        <v>16</v>
      </c>
      <c r="C70" s="1" t="s">
        <v>195</v>
      </c>
      <c r="D70" s="1" t="s">
        <v>196</v>
      </c>
      <c r="E70" t="s">
        <v>22</v>
      </c>
      <c r="I70" t="s">
        <v>197</v>
      </c>
      <c r="M70">
        <f>COUNTIF(Nachfragemodell!$E$6:$N$36,A70)</f>
        <v>0</v>
      </c>
    </row>
    <row r="71" spans="1:13" ht="28.95" x14ac:dyDescent="0.3">
      <c r="A71">
        <v>79</v>
      </c>
      <c r="B71">
        <v>134</v>
      </c>
      <c r="C71" s="1" t="s">
        <v>198</v>
      </c>
      <c r="D71" s="1" t="s">
        <v>199</v>
      </c>
      <c r="E71" t="s">
        <v>22</v>
      </c>
      <c r="F71" s="1">
        <v>12</v>
      </c>
      <c r="H71" s="1">
        <v>12</v>
      </c>
      <c r="I71" t="s">
        <v>200</v>
      </c>
      <c r="M71">
        <f>COUNTIF(Nachfragemodell!$E$6:$N$36,A71)</f>
        <v>0</v>
      </c>
    </row>
    <row r="72" spans="1:13" x14ac:dyDescent="0.3">
      <c r="A72">
        <v>80</v>
      </c>
      <c r="B72">
        <v>135</v>
      </c>
      <c r="C72" s="1" t="s">
        <v>201</v>
      </c>
      <c r="D72" s="1" t="s">
        <v>202</v>
      </c>
      <c r="E72" t="s">
        <v>22</v>
      </c>
      <c r="I72" t="s">
        <v>203</v>
      </c>
      <c r="M72">
        <f>COUNTIF(Nachfragemodell!$E$6:$N$36,A72)</f>
        <v>5</v>
      </c>
    </row>
    <row r="73" spans="1:13" ht="28.8" x14ac:dyDescent="0.3">
      <c r="A73">
        <v>81</v>
      </c>
      <c r="B73">
        <v>140</v>
      </c>
      <c r="C73" s="1" t="s">
        <v>204</v>
      </c>
      <c r="D73" s="1" t="s">
        <v>205</v>
      </c>
      <c r="E73" t="s">
        <v>22</v>
      </c>
      <c r="F73" s="1">
        <v>80</v>
      </c>
      <c r="H73" s="1">
        <v>80</v>
      </c>
      <c r="I73" t="s">
        <v>206</v>
      </c>
      <c r="M73">
        <f>COUNTIF(Nachfragemodell!$E$6:$N$36,A73)</f>
        <v>5</v>
      </c>
    </row>
    <row r="74" spans="1:13" x14ac:dyDescent="0.3">
      <c r="A74">
        <v>82</v>
      </c>
      <c r="B74">
        <v>141</v>
      </c>
      <c r="C74" s="1" t="s">
        <v>207</v>
      </c>
      <c r="D74" s="1" t="s">
        <v>208</v>
      </c>
      <c r="E74" t="s">
        <v>22</v>
      </c>
      <c r="I74" t="s">
        <v>209</v>
      </c>
      <c r="M74">
        <f>COUNTIF(Nachfragemodell!$E$6:$N$36,A74)</f>
        <v>9</v>
      </c>
    </row>
    <row r="75" spans="1:13" x14ac:dyDescent="0.3">
      <c r="A75">
        <v>83</v>
      </c>
      <c r="B75">
        <v>142</v>
      </c>
      <c r="C75" s="1" t="s">
        <v>33</v>
      </c>
      <c r="D75" s="1" t="s">
        <v>33</v>
      </c>
      <c r="E75" t="s">
        <v>33</v>
      </c>
      <c r="I75" t="s">
        <v>210</v>
      </c>
      <c r="M75">
        <f>COUNTIF(Nachfragemodell!$E$6:$N$36,A75)</f>
        <v>0</v>
      </c>
    </row>
    <row r="76" spans="1:13" x14ac:dyDescent="0.3">
      <c r="A76">
        <v>84</v>
      </c>
      <c r="B76">
        <v>30</v>
      </c>
      <c r="C76" s="1" t="s">
        <v>211</v>
      </c>
      <c r="D76" s="1" t="s">
        <v>211</v>
      </c>
      <c r="E76" t="s">
        <v>1</v>
      </c>
      <c r="F76" s="1">
        <v>4</v>
      </c>
      <c r="H76" s="1">
        <v>4</v>
      </c>
      <c r="I76" t="s">
        <v>212</v>
      </c>
      <c r="M76">
        <f>COUNTIF(Nachfragemodell!$E$6:$N$36,A76)</f>
        <v>6</v>
      </c>
    </row>
    <row r="77" spans="1:13" x14ac:dyDescent="0.3">
      <c r="A77">
        <v>85</v>
      </c>
      <c r="B77">
        <v>61</v>
      </c>
      <c r="C77" s="1" t="s">
        <v>213</v>
      </c>
      <c r="D77" s="1" t="s">
        <v>214</v>
      </c>
      <c r="E77" t="s">
        <v>1</v>
      </c>
      <c r="F77" s="1">
        <v>4</v>
      </c>
      <c r="H77" s="1">
        <v>4</v>
      </c>
      <c r="I77" t="s">
        <v>215</v>
      </c>
      <c r="M77">
        <f>COUNTIF(Nachfragemodell!$E$6:$N$36,A77)</f>
        <v>0</v>
      </c>
    </row>
    <row r="78" spans="1:13" x14ac:dyDescent="0.3">
      <c r="A78">
        <v>86</v>
      </c>
      <c r="B78">
        <v>67</v>
      </c>
      <c r="C78" s="1" t="s">
        <v>216</v>
      </c>
      <c r="D78" s="1" t="s">
        <v>217</v>
      </c>
      <c r="E78" t="s">
        <v>36</v>
      </c>
      <c r="F78" s="1">
        <v>13</v>
      </c>
      <c r="H78" s="1" t="s">
        <v>41</v>
      </c>
      <c r="I78" t="s">
        <v>218</v>
      </c>
      <c r="M78">
        <f>COUNTIF(Nachfragemodell!$E$6:$N$36,A78)</f>
        <v>0</v>
      </c>
    </row>
    <row r="79" spans="1:13" x14ac:dyDescent="0.3">
      <c r="A79">
        <v>87</v>
      </c>
      <c r="B79">
        <v>55</v>
      </c>
      <c r="C79" s="1" t="s">
        <v>219</v>
      </c>
      <c r="D79" s="1" t="s">
        <v>220</v>
      </c>
      <c r="E79" t="s">
        <v>33</v>
      </c>
      <c r="F79" s="1">
        <v>5</v>
      </c>
      <c r="H79" s="1">
        <v>5</v>
      </c>
      <c r="I79" t="s">
        <v>221</v>
      </c>
      <c r="M79">
        <f>COUNTIF(Nachfragemodell!$E$6:$N$36,A79)</f>
        <v>0</v>
      </c>
    </row>
    <row r="80" spans="1:13" x14ac:dyDescent="0.3">
      <c r="A80">
        <v>88</v>
      </c>
      <c r="B80">
        <v>56</v>
      </c>
      <c r="C80" s="1" t="s">
        <v>222</v>
      </c>
      <c r="D80" s="1" t="s">
        <v>223</v>
      </c>
      <c r="E80" t="s">
        <v>224</v>
      </c>
      <c r="I80" t="s">
        <v>225</v>
      </c>
      <c r="M80">
        <f>COUNTIF(Nachfragemodell!$E$6:$N$36,A80)</f>
        <v>0</v>
      </c>
    </row>
    <row r="81" spans="1:13" x14ac:dyDescent="0.3">
      <c r="A81">
        <v>89</v>
      </c>
      <c r="B81">
        <v>57</v>
      </c>
      <c r="C81" s="1" t="s">
        <v>226</v>
      </c>
      <c r="D81" s="1" t="s">
        <v>227</v>
      </c>
      <c r="E81" t="s">
        <v>22</v>
      </c>
      <c r="I81" t="s">
        <v>228</v>
      </c>
      <c r="M81">
        <f>COUNTIF(Nachfragemodell!$E$6:$N$36,A81)</f>
        <v>0</v>
      </c>
    </row>
    <row r="82" spans="1:13" x14ac:dyDescent="0.3">
      <c r="A82">
        <v>90</v>
      </c>
      <c r="B82">
        <v>136</v>
      </c>
      <c r="C82" s="1" t="s">
        <v>229</v>
      </c>
      <c r="D82" s="1" t="s">
        <v>230</v>
      </c>
      <c r="E82" t="s">
        <v>22</v>
      </c>
      <c r="F82" s="1">
        <v>80</v>
      </c>
      <c r="H82" s="1">
        <v>80</v>
      </c>
      <c r="I82" t="s">
        <v>231</v>
      </c>
      <c r="M82">
        <f>COUNTIF(Nachfragemodell!$E$6:$N$36,A82)</f>
        <v>1</v>
      </c>
    </row>
    <row r="83" spans="1:13" x14ac:dyDescent="0.3">
      <c r="A83">
        <v>91</v>
      </c>
      <c r="B83">
        <v>137</v>
      </c>
      <c r="C83" s="1" t="s">
        <v>232</v>
      </c>
      <c r="D83" s="1" t="s">
        <v>233</v>
      </c>
      <c r="E83" t="s">
        <v>224</v>
      </c>
      <c r="I83" t="s">
        <v>234</v>
      </c>
      <c r="M83">
        <f>COUNTIF(Nachfragemodell!$E$6:$N$36,A83)</f>
        <v>7</v>
      </c>
    </row>
    <row r="84" spans="1:13" ht="28.8" x14ac:dyDescent="0.3">
      <c r="A84">
        <v>92</v>
      </c>
      <c r="B84">
        <v>121</v>
      </c>
      <c r="C84" s="1" t="s">
        <v>161</v>
      </c>
      <c r="D84" s="1" t="s">
        <v>235</v>
      </c>
      <c r="F84" s="1">
        <v>54</v>
      </c>
      <c r="H84" s="1">
        <v>54</v>
      </c>
      <c r="I84" t="s">
        <v>236</v>
      </c>
      <c r="J84">
        <v>1</v>
      </c>
      <c r="K84" s="1">
        <v>1</v>
      </c>
      <c r="M84">
        <f>COUNTIF(Nachfragemodell!$E$6:$N$36,A84)</f>
        <v>0</v>
      </c>
    </row>
    <row r="85" spans="1:13" x14ac:dyDescent="0.3">
      <c r="A85">
        <v>93</v>
      </c>
      <c r="B85">
        <v>125</v>
      </c>
      <c r="C85" s="1" t="s">
        <v>237</v>
      </c>
      <c r="D85" s="1" t="s">
        <v>164</v>
      </c>
      <c r="F85" s="1" t="s">
        <v>238</v>
      </c>
      <c r="H85" s="1" t="s">
        <v>239</v>
      </c>
      <c r="I85" t="s">
        <v>240</v>
      </c>
      <c r="J85">
        <v>1</v>
      </c>
      <c r="K85">
        <v>1</v>
      </c>
      <c r="M85">
        <f>COUNTIF(Nachfragemodell!$E$6:$N$36,A85)</f>
        <v>0</v>
      </c>
    </row>
    <row r="86" spans="1:13" x14ac:dyDescent="0.3">
      <c r="A86">
        <v>94</v>
      </c>
      <c r="B86">
        <v>143</v>
      </c>
      <c r="C86" s="1" t="s">
        <v>241</v>
      </c>
      <c r="D86" s="1" t="s">
        <v>242</v>
      </c>
      <c r="I86" t="s">
        <v>243</v>
      </c>
      <c r="J86">
        <v>1</v>
      </c>
      <c r="K86">
        <v>1</v>
      </c>
      <c r="M86">
        <f>COUNTIF(Nachfragemodell!$E$6:$N$36,A86)</f>
        <v>0</v>
      </c>
    </row>
    <row r="87" spans="1:13" x14ac:dyDescent="0.3">
      <c r="A87">
        <v>96</v>
      </c>
      <c r="B87">
        <v>144</v>
      </c>
      <c r="C87" s="1" t="s">
        <v>244</v>
      </c>
      <c r="D87" s="1" t="s">
        <v>245</v>
      </c>
      <c r="I87" t="s">
        <v>246</v>
      </c>
      <c r="J87">
        <v>1</v>
      </c>
      <c r="K87">
        <v>1</v>
      </c>
      <c r="M87">
        <f>COUNTIF(Nachfragemodell!$E$6:$N$36,A87)</f>
        <v>0</v>
      </c>
    </row>
    <row r="88" spans="1:13" ht="28.8" x14ac:dyDescent="0.3">
      <c r="A88">
        <v>97</v>
      </c>
      <c r="B88">
        <v>145</v>
      </c>
      <c r="C88" s="1" t="s">
        <v>247</v>
      </c>
      <c r="D88" s="1" t="s">
        <v>248</v>
      </c>
      <c r="I88" t="s">
        <v>249</v>
      </c>
      <c r="J88">
        <v>1</v>
      </c>
      <c r="K88">
        <v>1</v>
      </c>
      <c r="M88">
        <f>COUNTIF(Nachfragemodell!$E$6:$N$36,A88)</f>
        <v>0</v>
      </c>
    </row>
    <row r="89" spans="1:13" x14ac:dyDescent="0.3">
      <c r="A89">
        <v>98</v>
      </c>
      <c r="B89">
        <v>147</v>
      </c>
      <c r="C89" s="1" t="s">
        <v>250</v>
      </c>
      <c r="D89" s="1" t="s">
        <v>251</v>
      </c>
      <c r="I89" t="s">
        <v>252</v>
      </c>
      <c r="J89">
        <v>1</v>
      </c>
      <c r="K89">
        <v>1</v>
      </c>
      <c r="M89">
        <f>COUNTIF(Nachfragemodell!$E$6:$N$36,A89)</f>
        <v>0</v>
      </c>
    </row>
    <row r="90" spans="1:13" ht="28.8" x14ac:dyDescent="0.3">
      <c r="A90">
        <v>99</v>
      </c>
      <c r="B90">
        <v>122</v>
      </c>
      <c r="C90" s="1" t="s">
        <v>253</v>
      </c>
      <c r="D90" s="1" t="s">
        <v>254</v>
      </c>
      <c r="I90" t="s">
        <v>255</v>
      </c>
      <c r="J90">
        <v>1</v>
      </c>
      <c r="K90">
        <v>1</v>
      </c>
      <c r="M90">
        <f>COUNTIF(Nachfragemodell!$E$6:$N$36,A90)</f>
        <v>0</v>
      </c>
    </row>
    <row r="91" spans="1:13" ht="28.8" x14ac:dyDescent="0.3">
      <c r="A91">
        <v>100</v>
      </c>
      <c r="B91">
        <v>146</v>
      </c>
      <c r="C91" s="1" t="s">
        <v>247</v>
      </c>
      <c r="D91" s="1" t="s">
        <v>256</v>
      </c>
      <c r="I91" t="s">
        <v>257</v>
      </c>
      <c r="J91">
        <v>1</v>
      </c>
      <c r="K91">
        <v>1</v>
      </c>
      <c r="M91">
        <f>COUNTIF(Nachfragemodell!$E$6:$N$36,A91)</f>
        <v>0</v>
      </c>
    </row>
    <row r="92" spans="1:13" ht="28.95" x14ac:dyDescent="0.3">
      <c r="A92">
        <v>101</v>
      </c>
      <c r="B92">
        <v>148</v>
      </c>
      <c r="C92" s="1" t="s">
        <v>258</v>
      </c>
      <c r="D92" s="1" t="s">
        <v>259</v>
      </c>
      <c r="F92" s="1">
        <v>98</v>
      </c>
      <c r="H92" s="1">
        <v>98</v>
      </c>
      <c r="I92" t="s">
        <v>260</v>
      </c>
      <c r="J92">
        <v>1</v>
      </c>
      <c r="K92" s="1">
        <v>1</v>
      </c>
      <c r="M92">
        <f>COUNTIF(Nachfragemodell!$E$6:$N$36,A92)</f>
        <v>0</v>
      </c>
    </row>
    <row r="93" spans="1:13" ht="28.8" x14ac:dyDescent="0.3">
      <c r="A93">
        <v>102</v>
      </c>
      <c r="B93">
        <v>150</v>
      </c>
      <c r="C93" s="1" t="s">
        <v>261</v>
      </c>
      <c r="D93" s="1" t="s">
        <v>262</v>
      </c>
      <c r="F93" s="1" t="s">
        <v>263</v>
      </c>
      <c r="H93" s="1" t="s">
        <v>263</v>
      </c>
      <c r="I93" t="s">
        <v>264</v>
      </c>
      <c r="J93">
        <v>1</v>
      </c>
      <c r="K93">
        <v>1</v>
      </c>
      <c r="M93">
        <f>COUNTIF(Nachfragemodell!$E$6:$N$36,A93)</f>
        <v>0</v>
      </c>
    </row>
    <row r="94" spans="1:13" ht="28.95" x14ac:dyDescent="0.3">
      <c r="A94">
        <v>104</v>
      </c>
      <c r="B94">
        <v>123</v>
      </c>
      <c r="C94" s="1" t="s">
        <v>265</v>
      </c>
      <c r="D94" s="1" t="s">
        <v>235</v>
      </c>
      <c r="F94" s="1">
        <v>54</v>
      </c>
      <c r="H94" s="1">
        <v>54</v>
      </c>
      <c r="I94" t="s">
        <v>266</v>
      </c>
      <c r="J94">
        <v>1</v>
      </c>
      <c r="K94" s="1">
        <v>1</v>
      </c>
      <c r="M94">
        <f>COUNTIF(Nachfragemodell!$E$6:$N$36,A94)</f>
        <v>0</v>
      </c>
    </row>
    <row r="95" spans="1:13" ht="43.2" x14ac:dyDescent="0.3">
      <c r="A95">
        <v>105</v>
      </c>
      <c r="B95">
        <v>151</v>
      </c>
      <c r="C95" s="1" t="s">
        <v>267</v>
      </c>
      <c r="D95" s="1" t="s">
        <v>268</v>
      </c>
      <c r="F95" s="1" t="s">
        <v>269</v>
      </c>
      <c r="H95" s="1" t="s">
        <v>270</v>
      </c>
      <c r="I95" t="s">
        <v>271</v>
      </c>
      <c r="J95">
        <v>1</v>
      </c>
      <c r="K95">
        <v>1</v>
      </c>
      <c r="M95">
        <f>COUNTIF(Nachfragemodell!$E$6:$N$36,A95)</f>
        <v>0</v>
      </c>
    </row>
    <row r="96" spans="1:13" x14ac:dyDescent="0.3">
      <c r="A96">
        <v>106</v>
      </c>
      <c r="B96">
        <v>4</v>
      </c>
      <c r="C96" s="1" t="s">
        <v>272</v>
      </c>
      <c r="D96" s="1" t="s">
        <v>273</v>
      </c>
      <c r="E96" t="s">
        <v>22</v>
      </c>
      <c r="I96" t="s">
        <v>274</v>
      </c>
      <c r="M96">
        <f>COUNTIF(Nachfragemodell!$E$6:$N$36,A96)</f>
        <v>1</v>
      </c>
    </row>
    <row r="97" spans="1:13" x14ac:dyDescent="0.3">
      <c r="A97">
        <v>107</v>
      </c>
      <c r="B97">
        <v>7</v>
      </c>
      <c r="C97" s="1" t="s">
        <v>275</v>
      </c>
      <c r="D97" s="1" t="s">
        <v>276</v>
      </c>
      <c r="E97" t="s">
        <v>22</v>
      </c>
      <c r="I97" t="s">
        <v>277</v>
      </c>
      <c r="M97">
        <f>COUNTIF(Nachfragemodell!$E$6:$N$36,A97)</f>
        <v>0</v>
      </c>
    </row>
    <row r="98" spans="1:13" x14ac:dyDescent="0.3">
      <c r="A98">
        <v>108</v>
      </c>
      <c r="B98">
        <v>107</v>
      </c>
      <c r="C98" s="1" t="s">
        <v>278</v>
      </c>
      <c r="D98" s="1" t="s">
        <v>279</v>
      </c>
      <c r="E98" t="s">
        <v>50</v>
      </c>
      <c r="F98" s="1">
        <v>13</v>
      </c>
      <c r="H98" s="1" t="s">
        <v>41</v>
      </c>
      <c r="I98" t="s">
        <v>280</v>
      </c>
      <c r="M98">
        <f>COUNTIF(Nachfragemodell!$E$6:$N$36,A98)</f>
        <v>0</v>
      </c>
    </row>
    <row r="99" spans="1:13" ht="43.2" x14ac:dyDescent="0.3">
      <c r="A99">
        <v>109</v>
      </c>
      <c r="B99">
        <v>108</v>
      </c>
      <c r="C99" s="1" t="s">
        <v>281</v>
      </c>
      <c r="D99" s="1" t="s">
        <v>282</v>
      </c>
      <c r="E99" t="s">
        <v>50</v>
      </c>
      <c r="F99" s="1">
        <v>13</v>
      </c>
      <c r="H99" s="1" t="s">
        <v>41</v>
      </c>
      <c r="I99" t="s">
        <v>283</v>
      </c>
      <c r="M99">
        <f>COUNTIF(Nachfragemodell!$E$6:$N$36,A99)</f>
        <v>0</v>
      </c>
    </row>
    <row r="100" spans="1:13" x14ac:dyDescent="0.3">
      <c r="A100">
        <v>110</v>
      </c>
      <c r="B100">
        <v>110</v>
      </c>
      <c r="C100" s="1" t="s">
        <v>284</v>
      </c>
      <c r="D100" s="1" t="s">
        <v>285</v>
      </c>
      <c r="E100" t="s">
        <v>50</v>
      </c>
      <c r="F100" s="1">
        <v>13</v>
      </c>
      <c r="H100" s="1" t="s">
        <v>41</v>
      </c>
      <c r="I100" t="s">
        <v>286</v>
      </c>
      <c r="M100">
        <f>COUNTIF(Nachfragemodell!$E$6:$N$36,A100)</f>
        <v>0</v>
      </c>
    </row>
    <row r="101" spans="1:13" ht="28.8" x14ac:dyDescent="0.3">
      <c r="A101">
        <v>111</v>
      </c>
      <c r="B101">
        <v>32</v>
      </c>
      <c r="C101" s="1" t="s">
        <v>287</v>
      </c>
      <c r="D101" s="1" t="s">
        <v>288</v>
      </c>
      <c r="E101" t="s">
        <v>1</v>
      </c>
      <c r="F101" s="1">
        <v>84</v>
      </c>
      <c r="H101" s="1" t="s">
        <v>289</v>
      </c>
      <c r="I101" t="s">
        <v>290</v>
      </c>
      <c r="M101">
        <f>COUNTIF(Nachfragemodell!$E$6:$N$36,A101)</f>
        <v>0</v>
      </c>
    </row>
    <row r="102" spans="1:13" ht="28.95" x14ac:dyDescent="0.3">
      <c r="A102">
        <v>112</v>
      </c>
      <c r="B102">
        <v>29</v>
      </c>
      <c r="C102" s="1" t="s">
        <v>291</v>
      </c>
      <c r="D102" s="1" t="s">
        <v>292</v>
      </c>
      <c r="E102" t="s">
        <v>1</v>
      </c>
      <c r="F102" s="1">
        <v>4</v>
      </c>
      <c r="H102" s="1">
        <v>4</v>
      </c>
      <c r="I102" t="s">
        <v>293</v>
      </c>
      <c r="M102">
        <f>COUNTIF(Nachfragemodell!$E$6:$N$36,A102)</f>
        <v>0</v>
      </c>
    </row>
    <row r="103" spans="1:13" x14ac:dyDescent="0.3">
      <c r="A103">
        <v>113</v>
      </c>
      <c r="B103">
        <v>13</v>
      </c>
      <c r="C103" s="1" t="s">
        <v>294</v>
      </c>
      <c r="D103" s="1" t="s">
        <v>295</v>
      </c>
      <c r="E103" t="s">
        <v>22</v>
      </c>
      <c r="I103" t="s">
        <v>296</v>
      </c>
      <c r="M103">
        <f>COUNTIF(Nachfragemodell!$E$6:$N$36,A103)</f>
        <v>0</v>
      </c>
    </row>
    <row r="104" spans="1:13" x14ac:dyDescent="0.3">
      <c r="A104">
        <v>114</v>
      </c>
      <c r="B104">
        <v>9</v>
      </c>
      <c r="C104" s="1" t="s">
        <v>297</v>
      </c>
      <c r="D104" s="1" t="s">
        <v>298</v>
      </c>
      <c r="E104" t="s">
        <v>22</v>
      </c>
      <c r="I104" t="s">
        <v>299</v>
      </c>
      <c r="M104">
        <f>COUNTIF(Nachfragemodell!$E$6:$N$36,A104)</f>
        <v>2</v>
      </c>
    </row>
    <row r="105" spans="1:13" x14ac:dyDescent="0.3">
      <c r="A105">
        <v>115</v>
      </c>
      <c r="B105">
        <v>35</v>
      </c>
      <c r="C105" s="1" t="s">
        <v>300</v>
      </c>
      <c r="D105" s="1" t="s">
        <v>301</v>
      </c>
      <c r="E105" t="s">
        <v>1</v>
      </c>
      <c r="F105" s="1">
        <v>4</v>
      </c>
      <c r="H105" s="1">
        <v>4</v>
      </c>
      <c r="I105" t="s">
        <v>302</v>
      </c>
      <c r="M105">
        <f>COUNTIF(Nachfragemodell!$E$6:$N$36,A105)</f>
        <v>0</v>
      </c>
    </row>
    <row r="106" spans="1:13" x14ac:dyDescent="0.3">
      <c r="A106">
        <v>117</v>
      </c>
      <c r="B106">
        <v>42</v>
      </c>
      <c r="C106" s="1" t="s">
        <v>303</v>
      </c>
      <c r="D106" s="1" t="s">
        <v>304</v>
      </c>
      <c r="E106" t="s">
        <v>1</v>
      </c>
      <c r="F106" s="1">
        <v>4</v>
      </c>
      <c r="H106" s="1">
        <v>4</v>
      </c>
      <c r="I106" t="s">
        <v>305</v>
      </c>
      <c r="M106">
        <f>COUNTIF(Nachfragemodell!$E$6:$N$36,A106)</f>
        <v>0</v>
      </c>
    </row>
    <row r="107" spans="1:13" x14ac:dyDescent="0.3">
      <c r="A107">
        <v>118</v>
      </c>
      <c r="B107">
        <v>43</v>
      </c>
      <c r="C107" s="1" t="s">
        <v>306</v>
      </c>
      <c r="D107" s="1" t="s">
        <v>306</v>
      </c>
      <c r="E107" t="s">
        <v>1</v>
      </c>
      <c r="F107" s="1">
        <v>4</v>
      </c>
      <c r="H107" s="1">
        <v>4</v>
      </c>
      <c r="I107" t="s">
        <v>307</v>
      </c>
      <c r="M107">
        <f>COUNTIF(Nachfragemodell!$E$6:$N$36,A107)</f>
        <v>0</v>
      </c>
    </row>
    <row r="108" spans="1:13" x14ac:dyDescent="0.3">
      <c r="A108">
        <v>119</v>
      </c>
      <c r="B108">
        <v>44</v>
      </c>
      <c r="C108" s="1" t="s">
        <v>308</v>
      </c>
      <c r="D108" s="1" t="s">
        <v>308</v>
      </c>
      <c r="E108" t="s">
        <v>1</v>
      </c>
      <c r="F108" s="1">
        <v>4</v>
      </c>
      <c r="H108" s="1">
        <v>4</v>
      </c>
      <c r="I108" t="s">
        <v>309</v>
      </c>
      <c r="M108">
        <f>COUNTIF(Nachfragemodell!$E$6:$N$36,A108)</f>
        <v>0</v>
      </c>
    </row>
    <row r="109" spans="1:13" x14ac:dyDescent="0.3">
      <c r="A109">
        <v>120</v>
      </c>
      <c r="B109">
        <v>45</v>
      </c>
      <c r="C109" s="1" t="s">
        <v>310</v>
      </c>
      <c r="D109" s="1" t="s">
        <v>310</v>
      </c>
      <c r="E109" t="s">
        <v>1</v>
      </c>
      <c r="F109" s="1">
        <v>4</v>
      </c>
      <c r="H109" s="1">
        <v>4</v>
      </c>
      <c r="I109" t="s">
        <v>311</v>
      </c>
      <c r="M109">
        <f>COUNTIF(Nachfragemodell!$E$6:$N$36,A109)</f>
        <v>0</v>
      </c>
    </row>
    <row r="110" spans="1:13" x14ac:dyDescent="0.3">
      <c r="A110">
        <v>121</v>
      </c>
      <c r="B110">
        <v>46</v>
      </c>
      <c r="C110" s="1" t="s">
        <v>312</v>
      </c>
      <c r="D110" s="1" t="s">
        <v>312</v>
      </c>
      <c r="E110" t="s">
        <v>1</v>
      </c>
      <c r="F110" s="1">
        <v>4</v>
      </c>
      <c r="H110" s="1">
        <v>4</v>
      </c>
      <c r="I110" t="s">
        <v>313</v>
      </c>
      <c r="M110">
        <f>COUNTIF(Nachfragemodell!$E$6:$N$36,A110)</f>
        <v>0</v>
      </c>
    </row>
    <row r="111" spans="1:13" ht="28.8" x14ac:dyDescent="0.3">
      <c r="A111">
        <v>122</v>
      </c>
      <c r="B111">
        <v>25</v>
      </c>
      <c r="C111" s="1" t="s">
        <v>314</v>
      </c>
      <c r="D111" s="1" t="s">
        <v>315</v>
      </c>
      <c r="E111" t="s">
        <v>1</v>
      </c>
      <c r="F111" s="1">
        <v>4</v>
      </c>
      <c r="H111" s="1">
        <v>4</v>
      </c>
      <c r="I111" t="s">
        <v>316</v>
      </c>
      <c r="M111">
        <f>COUNTIF(Nachfragemodell!$E$6:$N$36,A111)</f>
        <v>0</v>
      </c>
    </row>
    <row r="112" spans="1:13" ht="28.95" x14ac:dyDescent="0.3">
      <c r="A112">
        <v>123</v>
      </c>
      <c r="B112">
        <v>26</v>
      </c>
      <c r="C112" s="1" t="s">
        <v>317</v>
      </c>
      <c r="D112" s="1" t="s">
        <v>318</v>
      </c>
      <c r="E112" t="s">
        <v>1</v>
      </c>
      <c r="F112" s="1">
        <v>4</v>
      </c>
      <c r="H112" s="1">
        <v>4</v>
      </c>
      <c r="I112" t="s">
        <v>319</v>
      </c>
      <c r="M112">
        <f>COUNTIF(Nachfragemodell!$E$6:$N$36,A112)</f>
        <v>0</v>
      </c>
    </row>
    <row r="113" spans="1:13" x14ac:dyDescent="0.3">
      <c r="A113">
        <v>124</v>
      </c>
      <c r="B113">
        <v>63</v>
      </c>
      <c r="C113" s="1" t="s">
        <v>320</v>
      </c>
      <c r="D113" s="1" t="s">
        <v>321</v>
      </c>
      <c r="E113" t="s">
        <v>36</v>
      </c>
      <c r="F113" s="1">
        <v>122</v>
      </c>
      <c r="H113" s="2">
        <v>4122</v>
      </c>
      <c r="I113" t="s">
        <v>322</v>
      </c>
      <c r="M113">
        <f>COUNTIF(Nachfragemodell!$E$6:$N$36,A113)</f>
        <v>0</v>
      </c>
    </row>
    <row r="114" spans="1:13" x14ac:dyDescent="0.3">
      <c r="A114">
        <v>125</v>
      </c>
      <c r="B114">
        <v>64</v>
      </c>
      <c r="C114" s="1" t="s">
        <v>323</v>
      </c>
      <c r="D114" s="1" t="s">
        <v>324</v>
      </c>
      <c r="E114" t="s">
        <v>36</v>
      </c>
      <c r="F114" s="1">
        <v>123</v>
      </c>
      <c r="H114" s="2">
        <v>4123</v>
      </c>
      <c r="I114" t="s">
        <v>325</v>
      </c>
      <c r="M114">
        <f>COUNTIF(Nachfragemodell!$E$6:$N$36,A114)</f>
        <v>0</v>
      </c>
    </row>
    <row r="115" spans="1:13" x14ac:dyDescent="0.3">
      <c r="A115">
        <v>126</v>
      </c>
      <c r="B115">
        <v>14</v>
      </c>
      <c r="C115" s="1" t="s">
        <v>326</v>
      </c>
      <c r="D115" s="1" t="s">
        <v>327</v>
      </c>
      <c r="E115" t="s">
        <v>22</v>
      </c>
      <c r="I115" t="s">
        <v>328</v>
      </c>
      <c r="M115">
        <f>COUNTIF(Nachfragemodell!$E$6:$N$36,A115)</f>
        <v>0</v>
      </c>
    </row>
    <row r="116" spans="1:13" ht="28.95" x14ac:dyDescent="0.3">
      <c r="A116">
        <v>127</v>
      </c>
      <c r="B116">
        <v>15</v>
      </c>
      <c r="C116" s="1" t="s">
        <v>329</v>
      </c>
      <c r="D116" s="1" t="s">
        <v>330</v>
      </c>
      <c r="E116" t="s">
        <v>22</v>
      </c>
      <c r="I116" t="s">
        <v>331</v>
      </c>
      <c r="M116">
        <f>COUNTIF(Nachfragemodell!$E$6:$N$36,A116)</f>
        <v>0</v>
      </c>
    </row>
    <row r="117" spans="1:13" x14ac:dyDescent="0.3">
      <c r="A117">
        <v>128</v>
      </c>
      <c r="B117">
        <v>152</v>
      </c>
      <c r="C117" s="1" t="s">
        <v>332</v>
      </c>
      <c r="D117" s="1" t="s">
        <v>333</v>
      </c>
      <c r="E117" t="s">
        <v>334</v>
      </c>
      <c r="I117" t="s">
        <v>335</v>
      </c>
      <c r="M117">
        <f>COUNTIF(Nachfragemodell!$E$6:$N$36,A117)</f>
        <v>0</v>
      </c>
    </row>
    <row r="118" spans="1:13" x14ac:dyDescent="0.3">
      <c r="A118">
        <v>129</v>
      </c>
      <c r="B118">
        <v>153</v>
      </c>
      <c r="C118" s="1" t="s">
        <v>336</v>
      </c>
      <c r="D118" s="1" t="s">
        <v>337</v>
      </c>
      <c r="E118" t="s">
        <v>334</v>
      </c>
      <c r="I118" t="s">
        <v>338</v>
      </c>
      <c r="M118">
        <f>COUNTIF(Nachfragemodell!$E$6:$N$36,A118)</f>
        <v>0</v>
      </c>
    </row>
    <row r="119" spans="1:13" x14ac:dyDescent="0.3">
      <c r="A119">
        <v>130</v>
      </c>
      <c r="B119">
        <v>34</v>
      </c>
      <c r="C119" s="1" t="s">
        <v>339</v>
      </c>
      <c r="D119" s="1" t="s">
        <v>339</v>
      </c>
      <c r="E119" t="s">
        <v>1</v>
      </c>
      <c r="F119" s="1">
        <v>4</v>
      </c>
      <c r="H119" s="1">
        <v>4</v>
      </c>
      <c r="I119" t="s">
        <v>340</v>
      </c>
      <c r="M119">
        <f>COUNTIF(Nachfragemodell!$E$6:$N$36,A119)</f>
        <v>3</v>
      </c>
    </row>
    <row r="120" spans="1:13" x14ac:dyDescent="0.3">
      <c r="A120">
        <v>131</v>
      </c>
      <c r="B120">
        <v>139</v>
      </c>
      <c r="C120" s="1" t="s">
        <v>341</v>
      </c>
      <c r="D120" s="1" t="s">
        <v>342</v>
      </c>
      <c r="E120" t="s">
        <v>224</v>
      </c>
      <c r="I120" t="s">
        <v>343</v>
      </c>
      <c r="M120">
        <f>COUNTIF(Nachfragemodell!$E$6:$N$36,A120)</f>
        <v>3</v>
      </c>
    </row>
    <row r="121" spans="1:13" x14ac:dyDescent="0.3">
      <c r="A121">
        <v>132</v>
      </c>
      <c r="B121">
        <v>10</v>
      </c>
      <c r="C121" s="1" t="s">
        <v>344</v>
      </c>
      <c r="D121" s="1" t="s">
        <v>345</v>
      </c>
      <c r="E121" t="s">
        <v>22</v>
      </c>
      <c r="I121" t="s">
        <v>346</v>
      </c>
      <c r="M121">
        <f>COUNTIF(Nachfragemodell!$E$6:$N$36,A121)</f>
        <v>3</v>
      </c>
    </row>
    <row r="122" spans="1:13" x14ac:dyDescent="0.3">
      <c r="A122">
        <v>133</v>
      </c>
      <c r="B122">
        <v>11</v>
      </c>
      <c r="C122" s="1" t="s">
        <v>347</v>
      </c>
      <c r="D122" s="1" t="s">
        <v>347</v>
      </c>
      <c r="E122" t="s">
        <v>22</v>
      </c>
      <c r="I122" t="s">
        <v>348</v>
      </c>
      <c r="M122">
        <f>COUNTIF(Nachfragemodell!$E$6:$N$36,A122)</f>
        <v>0</v>
      </c>
    </row>
    <row r="123" spans="1:13" x14ac:dyDescent="0.3">
      <c r="A123">
        <v>134</v>
      </c>
      <c r="B123">
        <v>12</v>
      </c>
      <c r="C123" s="1" t="s">
        <v>349</v>
      </c>
      <c r="D123" s="1" t="s">
        <v>349</v>
      </c>
      <c r="E123" t="s">
        <v>22</v>
      </c>
      <c r="I123" t="s">
        <v>350</v>
      </c>
      <c r="M123">
        <f>COUNTIF(Nachfragemodell!$E$6:$N$36,A123)</f>
        <v>0</v>
      </c>
    </row>
    <row r="124" spans="1:13" x14ac:dyDescent="0.3">
      <c r="A124">
        <v>135</v>
      </c>
      <c r="B124">
        <v>155</v>
      </c>
      <c r="C124" s="1" t="s">
        <v>351</v>
      </c>
      <c r="D124" s="1" t="s">
        <v>352</v>
      </c>
      <c r="E124" t="s">
        <v>334</v>
      </c>
      <c r="I124" t="s">
        <v>353</v>
      </c>
      <c r="M124">
        <f>COUNTIF(Nachfragemodell!$E$6:$N$36,A124)</f>
        <v>2</v>
      </c>
    </row>
    <row r="125" spans="1:13" x14ac:dyDescent="0.3">
      <c r="A125">
        <v>136</v>
      </c>
      <c r="B125">
        <v>49</v>
      </c>
      <c r="C125" s="1" t="s">
        <v>354</v>
      </c>
      <c r="D125" s="1" t="s">
        <v>355</v>
      </c>
      <c r="E125" t="s">
        <v>1</v>
      </c>
      <c r="F125" s="1">
        <v>4</v>
      </c>
      <c r="H125" s="1">
        <v>4</v>
      </c>
      <c r="I125" t="s">
        <v>356</v>
      </c>
      <c r="M125">
        <f>COUNTIF(Nachfragemodell!$E$6:$N$36,A125)</f>
        <v>3</v>
      </c>
    </row>
    <row r="126" spans="1:13" ht="28.8" x14ac:dyDescent="0.3">
      <c r="A126">
        <v>137</v>
      </c>
      <c r="B126">
        <v>156</v>
      </c>
      <c r="C126" s="1" t="s">
        <v>357</v>
      </c>
      <c r="D126" s="1" t="s">
        <v>358</v>
      </c>
      <c r="E126" t="s">
        <v>359</v>
      </c>
      <c r="I126" t="s">
        <v>360</v>
      </c>
      <c r="J126">
        <v>1</v>
      </c>
      <c r="K126">
        <v>1</v>
      </c>
      <c r="L126" t="s">
        <v>916</v>
      </c>
      <c r="M126">
        <f>COUNTIF(Nachfragemodell!$E$6:$N$36,A126)</f>
        <v>0</v>
      </c>
    </row>
    <row r="127" spans="1:13" ht="43.2" x14ac:dyDescent="0.3">
      <c r="A127">
        <v>138</v>
      </c>
      <c r="B127">
        <v>109</v>
      </c>
      <c r="C127" s="1" t="s">
        <v>361</v>
      </c>
      <c r="D127" s="1" t="s">
        <v>282</v>
      </c>
      <c r="E127" t="s">
        <v>50</v>
      </c>
      <c r="F127" s="1">
        <v>13</v>
      </c>
      <c r="H127" s="1" t="s">
        <v>41</v>
      </c>
      <c r="I127" t="s">
        <v>362</v>
      </c>
      <c r="M127">
        <f>COUNTIF(Nachfragemodell!$E$6:$N$36,A127)</f>
        <v>0</v>
      </c>
    </row>
    <row r="128" spans="1:13" x14ac:dyDescent="0.3">
      <c r="A128">
        <v>139</v>
      </c>
      <c r="B128">
        <v>158</v>
      </c>
      <c r="C128" s="1" t="s">
        <v>363</v>
      </c>
      <c r="D128" s="1" t="s">
        <v>364</v>
      </c>
      <c r="I128" t="s">
        <v>365</v>
      </c>
      <c r="M128">
        <f>COUNTIF(Nachfragemodell!$E$6:$N$36,A128)</f>
        <v>0</v>
      </c>
    </row>
    <row r="129" spans="1:13" x14ac:dyDescent="0.3">
      <c r="A129">
        <v>140</v>
      </c>
      <c r="B129">
        <v>36</v>
      </c>
      <c r="C129" s="1" t="s">
        <v>366</v>
      </c>
      <c r="D129" s="1" t="s">
        <v>367</v>
      </c>
      <c r="E129" t="s">
        <v>1</v>
      </c>
      <c r="F129" s="1">
        <v>4</v>
      </c>
      <c r="H129" s="1">
        <v>4</v>
      </c>
      <c r="I129" t="s">
        <v>368</v>
      </c>
      <c r="M129">
        <f>COUNTIF(Nachfragemodell!$E$6:$N$36,A129)</f>
        <v>0</v>
      </c>
    </row>
    <row r="130" spans="1:13" x14ac:dyDescent="0.3">
      <c r="A130">
        <v>141</v>
      </c>
      <c r="B130">
        <v>37</v>
      </c>
      <c r="C130" s="1" t="s">
        <v>369</v>
      </c>
      <c r="D130" s="1" t="s">
        <v>370</v>
      </c>
      <c r="E130" t="s">
        <v>1</v>
      </c>
      <c r="F130" s="1">
        <v>4</v>
      </c>
      <c r="H130" s="1">
        <v>4</v>
      </c>
      <c r="I130" t="s">
        <v>371</v>
      </c>
      <c r="M130">
        <f>COUNTIF(Nachfragemodell!$E$6:$N$36,A130)</f>
        <v>0</v>
      </c>
    </row>
    <row r="131" spans="1:13" x14ac:dyDescent="0.3">
      <c r="A131">
        <v>142</v>
      </c>
      <c r="B131">
        <v>38</v>
      </c>
      <c r="C131" s="1" t="s">
        <v>372</v>
      </c>
      <c r="D131" s="1" t="s">
        <v>373</v>
      </c>
      <c r="E131" t="s">
        <v>1</v>
      </c>
      <c r="F131" s="1">
        <v>4</v>
      </c>
      <c r="H131" s="1">
        <v>4</v>
      </c>
      <c r="I131" t="s">
        <v>374</v>
      </c>
      <c r="M131">
        <f>COUNTIF(Nachfragemodell!$E$6:$N$36,A131)</f>
        <v>0</v>
      </c>
    </row>
    <row r="132" spans="1:13" x14ac:dyDescent="0.3">
      <c r="A132">
        <v>143</v>
      </c>
      <c r="B132">
        <v>39</v>
      </c>
      <c r="C132" s="1" t="s">
        <v>375</v>
      </c>
      <c r="D132" s="1" t="s">
        <v>376</v>
      </c>
      <c r="E132" t="s">
        <v>1</v>
      </c>
      <c r="F132" s="1">
        <v>4</v>
      </c>
      <c r="H132" s="1">
        <v>4</v>
      </c>
      <c r="I132" t="s">
        <v>377</v>
      </c>
      <c r="M132">
        <f>COUNTIF(Nachfragemodell!$E$6:$N$36,A132)</f>
        <v>0</v>
      </c>
    </row>
    <row r="133" spans="1:13" x14ac:dyDescent="0.3">
      <c r="A133">
        <v>144</v>
      </c>
      <c r="B133">
        <v>40</v>
      </c>
      <c r="C133" s="1" t="s">
        <v>378</v>
      </c>
      <c r="D133" s="1" t="s">
        <v>379</v>
      </c>
      <c r="E133" t="s">
        <v>1</v>
      </c>
      <c r="F133" s="1">
        <v>4</v>
      </c>
      <c r="H133" s="1">
        <v>4</v>
      </c>
      <c r="I133" t="s">
        <v>380</v>
      </c>
      <c r="M133">
        <f>COUNTIF(Nachfragemodell!$E$6:$N$36,A133)</f>
        <v>0</v>
      </c>
    </row>
    <row r="134" spans="1:13" x14ac:dyDescent="0.3">
      <c r="A134">
        <v>145</v>
      </c>
      <c r="B134">
        <v>41</v>
      </c>
      <c r="C134" s="1" t="s">
        <v>381</v>
      </c>
      <c r="D134" s="1" t="s">
        <v>382</v>
      </c>
      <c r="E134" t="s">
        <v>1</v>
      </c>
      <c r="F134" s="1">
        <v>4</v>
      </c>
      <c r="H134" s="1">
        <v>4</v>
      </c>
      <c r="I134" t="s">
        <v>383</v>
      </c>
      <c r="M134">
        <f>COUNTIF(Nachfragemodell!$E$6:$N$36,A134)</f>
        <v>0</v>
      </c>
    </row>
    <row r="135" spans="1:13" x14ac:dyDescent="0.3">
      <c r="A135">
        <v>146</v>
      </c>
      <c r="B135">
        <v>53</v>
      </c>
      <c r="C135" s="1" t="s">
        <v>384</v>
      </c>
      <c r="D135" s="1" t="s">
        <v>385</v>
      </c>
      <c r="E135" t="s">
        <v>33</v>
      </c>
      <c r="F135" s="1">
        <v>5</v>
      </c>
      <c r="H135" s="1">
        <v>5</v>
      </c>
      <c r="I135" t="s">
        <v>386</v>
      </c>
      <c r="M135">
        <f>COUNTIF(Nachfragemodell!$E$6:$N$36,A135)</f>
        <v>0</v>
      </c>
    </row>
    <row r="136" spans="1:13" x14ac:dyDescent="0.3">
      <c r="A136">
        <v>147</v>
      </c>
      <c r="B136">
        <v>19</v>
      </c>
      <c r="C136" s="1" t="s">
        <v>387</v>
      </c>
      <c r="D136" s="1" t="s">
        <v>388</v>
      </c>
      <c r="E136" t="s">
        <v>1</v>
      </c>
      <c r="F136" s="1">
        <v>4</v>
      </c>
      <c r="H136" s="1">
        <v>4</v>
      </c>
      <c r="I136" t="s">
        <v>389</v>
      </c>
      <c r="M136">
        <f>COUNTIF(Nachfragemodell!$E$6:$N$36,A136)</f>
        <v>0</v>
      </c>
    </row>
    <row r="137" spans="1:13" x14ac:dyDescent="0.3">
      <c r="A137">
        <v>148</v>
      </c>
      <c r="B137">
        <v>8</v>
      </c>
      <c r="C137" s="1" t="s">
        <v>390</v>
      </c>
      <c r="D137" s="1" t="s">
        <v>390</v>
      </c>
      <c r="E137" t="s">
        <v>22</v>
      </c>
      <c r="I137" t="s">
        <v>391</v>
      </c>
      <c r="M137">
        <f>COUNTIF(Nachfragemodell!$E$6:$N$36,A137)</f>
        <v>0</v>
      </c>
    </row>
    <row r="138" spans="1:13" x14ac:dyDescent="0.3">
      <c r="A138">
        <v>149</v>
      </c>
      <c r="B138">
        <v>31</v>
      </c>
      <c r="C138" s="1" t="s">
        <v>392</v>
      </c>
      <c r="D138" s="1" t="s">
        <v>392</v>
      </c>
      <c r="E138" t="s">
        <v>1</v>
      </c>
      <c r="F138" s="1">
        <v>4</v>
      </c>
      <c r="H138" s="1">
        <v>4</v>
      </c>
      <c r="I138" t="s">
        <v>393</v>
      </c>
      <c r="M138">
        <f>COUNTIF(Nachfragemodell!$E$6:$N$36,A138)</f>
        <v>0</v>
      </c>
    </row>
    <row r="139" spans="1:13" x14ac:dyDescent="0.3">
      <c r="A139">
        <v>150</v>
      </c>
      <c r="B139">
        <v>21</v>
      </c>
      <c r="C139" s="1" t="s">
        <v>394</v>
      </c>
      <c r="D139" s="1" t="s">
        <v>394</v>
      </c>
      <c r="E139" t="s">
        <v>1</v>
      </c>
      <c r="F139" s="1">
        <v>4</v>
      </c>
      <c r="H139" s="1">
        <v>4</v>
      </c>
      <c r="I139" t="s">
        <v>395</v>
      </c>
      <c r="M139">
        <f>COUNTIF(Nachfragemodell!$E$6:$N$36,A139)</f>
        <v>0</v>
      </c>
    </row>
    <row r="140" spans="1:13" x14ac:dyDescent="0.3">
      <c r="A140">
        <v>151</v>
      </c>
      <c r="B140">
        <v>159</v>
      </c>
      <c r="C140" s="1" t="s">
        <v>396</v>
      </c>
      <c r="D140" s="1" t="s">
        <v>397</v>
      </c>
      <c r="E140" t="s">
        <v>398</v>
      </c>
      <c r="I140" t="s">
        <v>399</v>
      </c>
      <c r="M140">
        <f>COUNTIF(Nachfragemodell!$E$6:$N$36,A140)</f>
        <v>0</v>
      </c>
    </row>
    <row r="141" spans="1:13" x14ac:dyDescent="0.3">
      <c r="A141">
        <v>152</v>
      </c>
      <c r="B141">
        <v>160</v>
      </c>
      <c r="C141" s="1" t="s">
        <v>400</v>
      </c>
      <c r="D141" s="1" t="s">
        <v>401</v>
      </c>
      <c r="I141" t="s">
        <v>402</v>
      </c>
      <c r="M141">
        <f>COUNTIF(Nachfragemodell!$E$6:$N$36,A141)</f>
        <v>0</v>
      </c>
    </row>
    <row r="142" spans="1:13" ht="28.8" x14ac:dyDescent="0.3">
      <c r="A142">
        <v>153</v>
      </c>
      <c r="B142">
        <v>161</v>
      </c>
      <c r="C142" s="1" t="s">
        <v>403</v>
      </c>
      <c r="D142" s="1" t="s">
        <v>404</v>
      </c>
      <c r="E142" t="s">
        <v>22</v>
      </c>
      <c r="F142" s="1" t="s">
        <v>405</v>
      </c>
      <c r="H142" s="1" t="s">
        <v>406</v>
      </c>
      <c r="I142" t="s">
        <v>407</v>
      </c>
      <c r="M142">
        <f>COUNTIF(Nachfragemodell!$E$6:$N$36,A142)</f>
        <v>6</v>
      </c>
    </row>
    <row r="143" spans="1:13" x14ac:dyDescent="0.3">
      <c r="A143">
        <v>154</v>
      </c>
      <c r="B143">
        <v>54</v>
      </c>
      <c r="C143" s="1" t="s">
        <v>408</v>
      </c>
      <c r="D143" s="1" t="s">
        <v>408</v>
      </c>
      <c r="E143" t="s">
        <v>33</v>
      </c>
      <c r="F143" s="1">
        <v>5</v>
      </c>
      <c r="H143" s="1">
        <v>5</v>
      </c>
      <c r="I143" t="s">
        <v>409</v>
      </c>
      <c r="M143">
        <f>COUNTIF(Nachfragemodell!$E$6:$N$36,A143)</f>
        <v>4</v>
      </c>
    </row>
    <row r="144" spans="1:13" x14ac:dyDescent="0.3">
      <c r="A144">
        <v>155</v>
      </c>
      <c r="B144">
        <v>22</v>
      </c>
      <c r="C144" s="1" t="s">
        <v>410</v>
      </c>
      <c r="D144" s="1" t="s">
        <v>411</v>
      </c>
      <c r="E144" t="s">
        <v>1</v>
      </c>
      <c r="F144" s="1">
        <v>4</v>
      </c>
      <c r="H144" s="1">
        <v>4</v>
      </c>
      <c r="I144" t="s">
        <v>412</v>
      </c>
      <c r="M144">
        <f>COUNTIF(Nachfragemodell!$E$6:$N$36,A144)</f>
        <v>4</v>
      </c>
    </row>
    <row r="145" spans="1:13" x14ac:dyDescent="0.3">
      <c r="A145">
        <v>156</v>
      </c>
      <c r="B145">
        <v>20</v>
      </c>
      <c r="C145" s="1" t="s">
        <v>413</v>
      </c>
      <c r="D145" s="1" t="s">
        <v>414</v>
      </c>
      <c r="E145" t="s">
        <v>1</v>
      </c>
      <c r="F145" s="1">
        <v>4</v>
      </c>
      <c r="H145" s="1">
        <v>4</v>
      </c>
      <c r="I145" t="s">
        <v>415</v>
      </c>
      <c r="M145">
        <f>COUNTIF(Nachfragemodell!$E$6:$N$36,A145)</f>
        <v>1</v>
      </c>
    </row>
    <row r="146" spans="1:13" ht="28.95" x14ac:dyDescent="0.3">
      <c r="A146">
        <v>157</v>
      </c>
      <c r="B146">
        <v>28</v>
      </c>
      <c r="C146" s="1" t="s">
        <v>416</v>
      </c>
      <c r="D146" s="1" t="s">
        <v>417</v>
      </c>
      <c r="E146" t="s">
        <v>1</v>
      </c>
      <c r="F146" s="1">
        <v>4</v>
      </c>
      <c r="H146" s="1">
        <v>4</v>
      </c>
      <c r="I146" t="s">
        <v>418</v>
      </c>
      <c r="M146">
        <f>COUNTIF(Nachfragemodell!$E$6:$N$36,A146)</f>
        <v>6</v>
      </c>
    </row>
    <row r="147" spans="1:13" x14ac:dyDescent="0.3">
      <c r="A147">
        <v>158</v>
      </c>
      <c r="B147">
        <v>66</v>
      </c>
      <c r="C147" s="1" t="s">
        <v>419</v>
      </c>
      <c r="D147" s="1" t="s">
        <v>420</v>
      </c>
      <c r="E147" t="s">
        <v>36</v>
      </c>
      <c r="F147" s="1">
        <v>157</v>
      </c>
      <c r="H147" s="2">
        <v>4157</v>
      </c>
      <c r="I147" t="s">
        <v>421</v>
      </c>
      <c r="M147">
        <f>COUNTIF(Nachfragemodell!$E$6:$N$36,A147)</f>
        <v>6</v>
      </c>
    </row>
    <row r="148" spans="1:13" x14ac:dyDescent="0.3">
      <c r="A148">
        <v>159</v>
      </c>
      <c r="B148">
        <v>138</v>
      </c>
      <c r="C148" s="1" t="s">
        <v>422</v>
      </c>
      <c r="D148" s="1" t="s">
        <v>422</v>
      </c>
      <c r="E148" t="s">
        <v>423</v>
      </c>
      <c r="F148" s="1" t="s">
        <v>424</v>
      </c>
      <c r="H148" s="1" t="s">
        <v>424</v>
      </c>
      <c r="I148" t="s">
        <v>425</v>
      </c>
      <c r="M148">
        <f>COUNTIF(Nachfragemodell!$E$6:$N$36,A148)</f>
        <v>1</v>
      </c>
    </row>
    <row r="149" spans="1:13" ht="28.95" x14ac:dyDescent="0.3">
      <c r="A149">
        <v>160</v>
      </c>
      <c r="B149">
        <v>162</v>
      </c>
      <c r="C149" s="1" t="s">
        <v>426</v>
      </c>
      <c r="D149" s="1" t="s">
        <v>427</v>
      </c>
      <c r="E149" t="s">
        <v>1</v>
      </c>
      <c r="F149" s="1">
        <v>153</v>
      </c>
      <c r="H149" s="1" t="s">
        <v>428</v>
      </c>
      <c r="I149" t="s">
        <v>429</v>
      </c>
      <c r="M149">
        <f>COUNTIF(Nachfragemodell!$E$6:$N$36,A149)</f>
        <v>0</v>
      </c>
    </row>
    <row r="150" spans="1:13" ht="28.95" x14ac:dyDescent="0.3">
      <c r="A150">
        <v>161</v>
      </c>
      <c r="B150">
        <v>165</v>
      </c>
      <c r="C150" s="1" t="s">
        <v>430</v>
      </c>
      <c r="D150" s="1" t="s">
        <v>431</v>
      </c>
      <c r="E150" t="s">
        <v>1</v>
      </c>
      <c r="F150" s="1">
        <v>153</v>
      </c>
      <c r="H150" s="1" t="s">
        <v>428</v>
      </c>
      <c r="I150" t="s">
        <v>432</v>
      </c>
      <c r="M150">
        <f>COUNTIF(Nachfragemodell!$E$6:$N$36,A150)</f>
        <v>0</v>
      </c>
    </row>
    <row r="151" spans="1:13" x14ac:dyDescent="0.3">
      <c r="A151">
        <v>162</v>
      </c>
      <c r="B151">
        <v>51</v>
      </c>
      <c r="C151" s="1" t="s">
        <v>433</v>
      </c>
      <c r="D151" s="1" t="s">
        <v>434</v>
      </c>
      <c r="E151" t="s">
        <v>1</v>
      </c>
      <c r="F151" s="1">
        <v>4</v>
      </c>
      <c r="H151" s="1">
        <v>4</v>
      </c>
      <c r="I151" t="s">
        <v>435</v>
      </c>
      <c r="M151">
        <f>COUNTIF(Nachfragemodell!$E$6:$N$36,A151)</f>
        <v>6</v>
      </c>
    </row>
    <row r="152" spans="1:13" ht="28.8" x14ac:dyDescent="0.3">
      <c r="A152">
        <v>163</v>
      </c>
      <c r="B152">
        <v>163</v>
      </c>
      <c r="C152" s="1" t="s">
        <v>436</v>
      </c>
      <c r="D152" s="1" t="s">
        <v>437</v>
      </c>
      <c r="E152" t="s">
        <v>1</v>
      </c>
      <c r="F152" s="1" t="s">
        <v>405</v>
      </c>
      <c r="H152" s="1" t="s">
        <v>406</v>
      </c>
      <c r="I152" t="s">
        <v>438</v>
      </c>
      <c r="M152">
        <f>COUNTIF(Nachfragemodell!$E$6:$N$36,A152)</f>
        <v>6</v>
      </c>
    </row>
    <row r="153" spans="1:13" x14ac:dyDescent="0.3">
      <c r="A153">
        <v>164</v>
      </c>
      <c r="B153">
        <v>164</v>
      </c>
      <c r="C153" s="1" t="s">
        <v>439</v>
      </c>
      <c r="D153" s="1" t="s">
        <v>440</v>
      </c>
      <c r="E153" t="s">
        <v>1</v>
      </c>
      <c r="F153" s="1" t="s">
        <v>405</v>
      </c>
      <c r="H153" s="1" t="s">
        <v>406</v>
      </c>
      <c r="I153" t="s">
        <v>441</v>
      </c>
      <c r="M153">
        <f>COUNTIF(Nachfragemodell!$E$6:$N$36,A153)</f>
        <v>6</v>
      </c>
    </row>
    <row r="154" spans="1:13" x14ac:dyDescent="0.3">
      <c r="A154">
        <v>165</v>
      </c>
      <c r="B154">
        <v>167</v>
      </c>
      <c r="C154" s="1" t="s">
        <v>442</v>
      </c>
      <c r="D154" s="1" t="s">
        <v>443</v>
      </c>
      <c r="E154" t="s">
        <v>359</v>
      </c>
      <c r="I154" t="s">
        <v>444</v>
      </c>
      <c r="M154">
        <f>COUNTIF(Nachfragemodell!$E$6:$N$36,A154)</f>
        <v>5</v>
      </c>
    </row>
    <row r="155" spans="1:13" ht="28.95" x14ac:dyDescent="0.3">
      <c r="A155">
        <v>166</v>
      </c>
      <c r="B155">
        <v>168</v>
      </c>
      <c r="C155" s="1" t="s">
        <v>445</v>
      </c>
      <c r="D155" s="1" t="s">
        <v>446</v>
      </c>
      <c r="F155" s="1" t="s">
        <v>447</v>
      </c>
      <c r="H155" s="1" t="s">
        <v>448</v>
      </c>
      <c r="I155" t="s">
        <v>449</v>
      </c>
      <c r="J155">
        <v>1</v>
      </c>
      <c r="M155">
        <f>COUNTIF(Nachfragemodell!$E$6:$N$36,A155)</f>
        <v>0</v>
      </c>
    </row>
    <row r="156" spans="1:13" x14ac:dyDescent="0.3">
      <c r="A156">
        <v>167</v>
      </c>
      <c r="B156">
        <v>170</v>
      </c>
      <c r="C156" s="1" t="s">
        <v>450</v>
      </c>
      <c r="D156" s="1" t="s">
        <v>451</v>
      </c>
      <c r="F156" s="1">
        <v>38</v>
      </c>
      <c r="H156" s="1">
        <v>38</v>
      </c>
      <c r="I156" t="s">
        <v>452</v>
      </c>
      <c r="J156">
        <v>1</v>
      </c>
      <c r="M156">
        <f>COUNTIF(Nachfragemodell!$E$6:$N$36,A156)</f>
        <v>0</v>
      </c>
    </row>
    <row r="157" spans="1:13" x14ac:dyDescent="0.3">
      <c r="A157">
        <v>168</v>
      </c>
      <c r="B157">
        <v>171</v>
      </c>
      <c r="C157" s="1" t="s">
        <v>453</v>
      </c>
      <c r="E157" t="s">
        <v>454</v>
      </c>
      <c r="I157" t="s">
        <v>455</v>
      </c>
      <c r="M157">
        <f>COUNTIF(Nachfragemodell!$E$6:$N$36,A157)</f>
        <v>0</v>
      </c>
    </row>
    <row r="158" spans="1:13" x14ac:dyDescent="0.3">
      <c r="A158">
        <v>169</v>
      </c>
      <c r="B158">
        <v>166</v>
      </c>
      <c r="C158" s="1" t="s">
        <v>456</v>
      </c>
      <c r="D158" s="1" t="s">
        <v>457</v>
      </c>
      <c r="E158" t="s">
        <v>359</v>
      </c>
      <c r="G158" s="1">
        <v>4</v>
      </c>
      <c r="I158" t="s">
        <v>458</v>
      </c>
      <c r="M158">
        <f>COUNTIF(Nachfragemodell!$E$6:$N$36,A158)</f>
        <v>5</v>
      </c>
    </row>
    <row r="159" spans="1:13" x14ac:dyDescent="0.3">
      <c r="A159">
        <v>170</v>
      </c>
      <c r="B159">
        <v>115</v>
      </c>
      <c r="C159" s="1" t="s">
        <v>459</v>
      </c>
      <c r="D159" s="1" t="s">
        <v>460</v>
      </c>
      <c r="E159" t="s">
        <v>359</v>
      </c>
      <c r="F159" s="1">
        <v>54</v>
      </c>
      <c r="H159" s="1">
        <v>54</v>
      </c>
      <c r="I159" t="s">
        <v>461</v>
      </c>
      <c r="J159">
        <v>1</v>
      </c>
      <c r="K159" s="1">
        <v>1</v>
      </c>
      <c r="M159">
        <f>COUNTIF(Nachfragemodell!$E$6:$N$36,A159)</f>
        <v>0</v>
      </c>
    </row>
    <row r="160" spans="1:13" ht="57.6" x14ac:dyDescent="0.3">
      <c r="A160">
        <v>171</v>
      </c>
      <c r="B160">
        <v>172</v>
      </c>
      <c r="C160" s="1" t="s">
        <v>462</v>
      </c>
      <c r="D160" s="1" t="s">
        <v>463</v>
      </c>
      <c r="E160" t="s">
        <v>359</v>
      </c>
      <c r="F160" s="2">
        <v>105170</v>
      </c>
      <c r="H160" s="1" t="s">
        <v>464</v>
      </c>
      <c r="I160" t="s">
        <v>465</v>
      </c>
      <c r="J160">
        <v>1</v>
      </c>
      <c r="K160">
        <v>-1</v>
      </c>
      <c r="L160" t="s">
        <v>917</v>
      </c>
      <c r="M160">
        <f>COUNTIF(Nachfragemodell!$E$6:$N$36,A160)</f>
        <v>0</v>
      </c>
    </row>
    <row r="161" spans="1:13" x14ac:dyDescent="0.3">
      <c r="A161">
        <v>172</v>
      </c>
      <c r="B161">
        <v>173</v>
      </c>
      <c r="C161" s="1" t="s">
        <v>466</v>
      </c>
      <c r="D161" s="1" t="s">
        <v>467</v>
      </c>
      <c r="E161" t="s">
        <v>359</v>
      </c>
      <c r="I161" t="s">
        <v>468</v>
      </c>
      <c r="J161">
        <v>1</v>
      </c>
      <c r="M161">
        <f>COUNTIF(Nachfragemodell!$E$6:$N$36,A161)</f>
        <v>0</v>
      </c>
    </row>
    <row r="162" spans="1:13" ht="57.6" x14ac:dyDescent="0.3">
      <c r="A162">
        <v>173</v>
      </c>
      <c r="B162">
        <v>174</v>
      </c>
      <c r="C162" s="1" t="s">
        <v>469</v>
      </c>
      <c r="D162" s="1" t="s">
        <v>470</v>
      </c>
      <c r="F162" s="2">
        <v>100104105</v>
      </c>
      <c r="H162" s="1" t="s">
        <v>471</v>
      </c>
      <c r="I162" t="s">
        <v>472</v>
      </c>
      <c r="J162">
        <v>1</v>
      </c>
      <c r="K162">
        <v>1</v>
      </c>
      <c r="M162">
        <f>COUNTIF(Nachfragemodell!$E$6:$N$36,A162)</f>
        <v>0</v>
      </c>
    </row>
    <row r="163" spans="1:13" x14ac:dyDescent="0.3">
      <c r="A163">
        <v>174</v>
      </c>
      <c r="B163">
        <v>85</v>
      </c>
      <c r="C163" s="1" t="s">
        <v>473</v>
      </c>
      <c r="D163" s="1" t="s">
        <v>473</v>
      </c>
      <c r="I163" t="s">
        <v>474</v>
      </c>
      <c r="J163">
        <v>1</v>
      </c>
      <c r="M163">
        <f>COUNTIF(Nachfragemodell!$E$6:$N$36,A163)</f>
        <v>0</v>
      </c>
    </row>
    <row r="164" spans="1:13" x14ac:dyDescent="0.3">
      <c r="A164">
        <v>175</v>
      </c>
      <c r="B164">
        <v>88</v>
      </c>
      <c r="C164" s="1" t="s">
        <v>475</v>
      </c>
      <c r="D164" s="1" t="s">
        <v>475</v>
      </c>
      <c r="I164" t="s">
        <v>476</v>
      </c>
      <c r="K164">
        <v>1</v>
      </c>
      <c r="M164">
        <f>COUNTIF(Nachfragemodell!$E$6:$N$36,A164)</f>
        <v>0</v>
      </c>
    </row>
    <row r="165" spans="1:13" x14ac:dyDescent="0.3">
      <c r="A165">
        <v>176</v>
      </c>
      <c r="B165">
        <v>87</v>
      </c>
      <c r="C165" s="1" t="s">
        <v>477</v>
      </c>
      <c r="D165" s="1" t="s">
        <v>477</v>
      </c>
      <c r="I165" t="s">
        <v>478</v>
      </c>
      <c r="J165">
        <v>1</v>
      </c>
      <c r="K165">
        <v>1</v>
      </c>
      <c r="M165">
        <f>COUNTIF(Nachfragemodell!$E$6:$N$36,A165)</f>
        <v>0</v>
      </c>
    </row>
    <row r="166" spans="1:13" ht="57.6" x14ac:dyDescent="0.3">
      <c r="A166">
        <v>177</v>
      </c>
      <c r="B166">
        <v>175</v>
      </c>
      <c r="C166" s="1" t="s">
        <v>479</v>
      </c>
      <c r="D166" s="1" t="s">
        <v>479</v>
      </c>
      <c r="F166" s="1">
        <v>179</v>
      </c>
      <c r="H166" s="1" t="s">
        <v>480</v>
      </c>
      <c r="I166" t="s">
        <v>481</v>
      </c>
      <c r="J166">
        <v>1</v>
      </c>
      <c r="K166">
        <v>1</v>
      </c>
      <c r="M166">
        <f>COUNTIF(Nachfragemodell!$E$6:$N$36,A166)</f>
        <v>0</v>
      </c>
    </row>
    <row r="167" spans="1:13" ht="43.2" x14ac:dyDescent="0.3">
      <c r="A167">
        <v>179</v>
      </c>
      <c r="B167">
        <v>157</v>
      </c>
      <c r="C167" s="1" t="s">
        <v>482</v>
      </c>
      <c r="D167" s="1" t="s">
        <v>482</v>
      </c>
      <c r="F167" s="2">
        <v>176185</v>
      </c>
      <c r="H167" s="1" t="s">
        <v>483</v>
      </c>
      <c r="I167" t="s">
        <v>484</v>
      </c>
      <c r="J167">
        <v>1</v>
      </c>
      <c r="K167">
        <v>1</v>
      </c>
      <c r="M167">
        <f>COUNTIF(Nachfragemodell!$E$6:$N$36,A167)</f>
        <v>0</v>
      </c>
    </row>
    <row r="168" spans="1:13" ht="57.6" x14ac:dyDescent="0.3">
      <c r="A168">
        <v>180</v>
      </c>
      <c r="B168">
        <v>178</v>
      </c>
      <c r="C168" s="1" t="s">
        <v>485</v>
      </c>
      <c r="D168" s="1" t="s">
        <v>485</v>
      </c>
      <c r="F168" s="1">
        <v>179</v>
      </c>
      <c r="H168" s="1" t="s">
        <v>480</v>
      </c>
      <c r="I168" t="s">
        <v>486</v>
      </c>
      <c r="J168">
        <v>1</v>
      </c>
      <c r="K168">
        <v>1</v>
      </c>
      <c r="M168">
        <f>COUNTIF(Nachfragemodell!$E$6:$N$36,A168)</f>
        <v>0</v>
      </c>
    </row>
    <row r="169" spans="1:13" ht="57.6" x14ac:dyDescent="0.3">
      <c r="A169">
        <v>181</v>
      </c>
      <c r="B169">
        <v>180</v>
      </c>
      <c r="C169" s="1" t="s">
        <v>487</v>
      </c>
      <c r="D169" s="1" t="s">
        <v>487</v>
      </c>
      <c r="F169" s="1">
        <v>182</v>
      </c>
      <c r="H169" s="1" t="s">
        <v>488</v>
      </c>
      <c r="I169" t="s">
        <v>489</v>
      </c>
      <c r="J169">
        <v>1</v>
      </c>
      <c r="K169">
        <v>1</v>
      </c>
      <c r="M169">
        <f>COUNTIF(Nachfragemodell!$E$6:$N$36,A169)</f>
        <v>0</v>
      </c>
    </row>
    <row r="170" spans="1:13" ht="57.6" x14ac:dyDescent="0.3">
      <c r="A170">
        <v>182</v>
      </c>
      <c r="B170">
        <v>179</v>
      </c>
      <c r="C170" s="1" t="s">
        <v>490</v>
      </c>
      <c r="D170" s="1" t="s">
        <v>491</v>
      </c>
      <c r="F170" s="1">
        <v>179</v>
      </c>
      <c r="H170" s="1" t="s">
        <v>480</v>
      </c>
      <c r="I170" t="s">
        <v>492</v>
      </c>
      <c r="J170">
        <v>1</v>
      </c>
      <c r="K170">
        <v>1</v>
      </c>
      <c r="M170">
        <f>COUNTIF(Nachfragemodell!$E$6:$N$36,A170)</f>
        <v>0</v>
      </c>
    </row>
    <row r="171" spans="1:13" ht="57.6" x14ac:dyDescent="0.3">
      <c r="A171">
        <v>184</v>
      </c>
      <c r="B171">
        <v>181</v>
      </c>
      <c r="C171" s="1" t="s">
        <v>493</v>
      </c>
      <c r="F171" s="1">
        <v>177</v>
      </c>
      <c r="H171" s="1" t="s">
        <v>494</v>
      </c>
      <c r="I171" t="s">
        <v>495</v>
      </c>
      <c r="J171">
        <v>1</v>
      </c>
      <c r="K171">
        <v>1</v>
      </c>
      <c r="M171">
        <f>COUNTIF(Nachfragemodell!$E$6:$N$36,A171)</f>
        <v>0</v>
      </c>
    </row>
    <row r="172" spans="1:13" ht="43.2" x14ac:dyDescent="0.3">
      <c r="A172">
        <v>185</v>
      </c>
      <c r="B172">
        <v>154</v>
      </c>
      <c r="C172" s="1" t="s">
        <v>496</v>
      </c>
      <c r="D172" s="1" t="s">
        <v>497</v>
      </c>
      <c r="F172" s="1" t="s">
        <v>498</v>
      </c>
      <c r="H172" s="1" t="s">
        <v>499</v>
      </c>
      <c r="I172" t="s">
        <v>500</v>
      </c>
      <c r="J172">
        <v>1</v>
      </c>
      <c r="K172">
        <v>1</v>
      </c>
      <c r="M172">
        <f>COUNTIF(Nachfragemodell!$E$6:$N$36,A172)</f>
        <v>0</v>
      </c>
    </row>
    <row r="173" spans="1:13" x14ac:dyDescent="0.3">
      <c r="A173">
        <v>186</v>
      </c>
      <c r="B173">
        <v>1</v>
      </c>
      <c r="C173" s="1" t="s">
        <v>501</v>
      </c>
      <c r="D173" s="1" t="s">
        <v>467</v>
      </c>
      <c r="E173" t="s">
        <v>359</v>
      </c>
      <c r="I173" t="s">
        <v>502</v>
      </c>
      <c r="J173">
        <v>1</v>
      </c>
      <c r="K173">
        <v>1</v>
      </c>
      <c r="M173">
        <f>COUNTIF(Nachfragemodell!$E$6:$N$36,A173)</f>
        <v>0</v>
      </c>
    </row>
    <row r="174" spans="1:13" x14ac:dyDescent="0.3">
      <c r="A174">
        <v>187</v>
      </c>
      <c r="B174">
        <v>149</v>
      </c>
      <c r="C174" s="1" t="s">
        <v>503</v>
      </c>
      <c r="F174" s="1">
        <v>186</v>
      </c>
      <c r="H174" s="1">
        <v>186</v>
      </c>
      <c r="I174" t="s">
        <v>504</v>
      </c>
      <c r="J174">
        <v>1</v>
      </c>
      <c r="K174" s="1">
        <v>1</v>
      </c>
      <c r="M174">
        <f>COUNTIF(Nachfragemodell!$E$6:$N$36,A174)</f>
        <v>0</v>
      </c>
    </row>
    <row r="175" spans="1:13" ht="43.2" x14ac:dyDescent="0.3">
      <c r="A175">
        <v>188</v>
      </c>
      <c r="B175">
        <v>169</v>
      </c>
      <c r="C175" s="1" t="s">
        <v>505</v>
      </c>
      <c r="D175" s="1" t="s">
        <v>506</v>
      </c>
      <c r="F175" s="1">
        <v>185</v>
      </c>
      <c r="H175" s="1" t="s">
        <v>507</v>
      </c>
      <c r="I175" t="s">
        <v>508</v>
      </c>
      <c r="J175">
        <v>1</v>
      </c>
      <c r="K175">
        <v>1</v>
      </c>
      <c r="M175">
        <f>COUNTIF(Nachfragemodell!$E$6:$N$36,A175)</f>
        <v>0</v>
      </c>
    </row>
    <row r="176" spans="1:13" ht="57.6" x14ac:dyDescent="0.3">
      <c r="A176">
        <v>189</v>
      </c>
      <c r="B176">
        <v>183</v>
      </c>
      <c r="C176" s="1" t="s">
        <v>509</v>
      </c>
      <c r="F176" s="2">
        <v>176188</v>
      </c>
      <c r="H176" s="1" t="s">
        <v>510</v>
      </c>
      <c r="I176" t="s">
        <v>511</v>
      </c>
      <c r="J176">
        <v>1</v>
      </c>
      <c r="K176">
        <v>1</v>
      </c>
      <c r="M176">
        <f>COUNTIF(Nachfragemodell!$E$6:$N$36,A176)</f>
        <v>0</v>
      </c>
    </row>
    <row r="177" spans="1:13" ht="57.6" x14ac:dyDescent="0.3">
      <c r="A177">
        <v>190</v>
      </c>
      <c r="B177">
        <v>176</v>
      </c>
      <c r="C177" s="1" t="s">
        <v>512</v>
      </c>
      <c r="D177" s="1" t="s">
        <v>513</v>
      </c>
      <c r="F177" s="1">
        <v>179</v>
      </c>
      <c r="H177" s="1" t="s">
        <v>480</v>
      </c>
      <c r="I177" t="s">
        <v>514</v>
      </c>
      <c r="J177">
        <v>1</v>
      </c>
      <c r="K177">
        <v>1</v>
      </c>
      <c r="M177">
        <f>COUNTIF(Nachfragemodell!$E$6:$N$36,A177)</f>
        <v>0</v>
      </c>
    </row>
    <row r="178" spans="1:13" x14ac:dyDescent="0.3">
      <c r="A178">
        <v>191</v>
      </c>
      <c r="B178">
        <v>184</v>
      </c>
      <c r="C178" s="1" t="s">
        <v>515</v>
      </c>
      <c r="F178" s="1">
        <v>176</v>
      </c>
      <c r="H178" s="1">
        <v>176</v>
      </c>
      <c r="I178" t="s">
        <v>516</v>
      </c>
      <c r="J178">
        <v>0</v>
      </c>
      <c r="K178" s="1">
        <v>1</v>
      </c>
      <c r="M178">
        <f>COUNTIF(Nachfragemodell!$E$6:$N$36,A178)</f>
        <v>0</v>
      </c>
    </row>
    <row r="179" spans="1:13" ht="57.6" x14ac:dyDescent="0.3">
      <c r="A179">
        <v>192</v>
      </c>
      <c r="B179">
        <v>182</v>
      </c>
      <c r="C179" s="1" t="s">
        <v>517</v>
      </c>
      <c r="F179" s="1">
        <v>190</v>
      </c>
      <c r="H179" s="1" t="s">
        <v>518</v>
      </c>
      <c r="I179" t="s">
        <v>519</v>
      </c>
      <c r="J179">
        <v>1</v>
      </c>
      <c r="K179">
        <v>1</v>
      </c>
      <c r="M179">
        <f>COUNTIF(Nachfragemodell!$E$6:$N$36,A179)</f>
        <v>0</v>
      </c>
    </row>
  </sheetData>
  <autoFilter ref="A1:K179"/>
  <conditionalFormatting sqref="A1:K200">
    <cfRule type="expression" dxfId="1" priority="3">
      <formula>$K1=-1</formula>
    </cfRule>
    <cfRule type="expression" dxfId="0" priority="4">
      <formula>$K1=1</formula>
    </cfRule>
  </conditionalFormatting>
  <conditionalFormatting sqref="M2:M17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RowHeight="14.4" x14ac:dyDescent="0.3"/>
  <cols>
    <col min="1" max="1" width="23.77734375" style="1" customWidth="1"/>
    <col min="2" max="2" width="27.6640625" style="1" customWidth="1"/>
    <col min="3" max="3" width="36.44140625" style="1" customWidth="1"/>
    <col min="4" max="6" width="23.77734375" style="1" customWidth="1"/>
  </cols>
  <sheetData>
    <row r="1" spans="1:6" ht="28.8" x14ac:dyDescent="0.3">
      <c r="A1" s="1" t="s">
        <v>908</v>
      </c>
      <c r="B1" s="1" t="s">
        <v>522</v>
      </c>
      <c r="C1" s="1" t="s">
        <v>1157</v>
      </c>
      <c r="D1" s="1" t="s">
        <v>1158</v>
      </c>
      <c r="E1" s="1" t="s">
        <v>1159</v>
      </c>
      <c r="F1" s="1" t="s">
        <v>1160</v>
      </c>
    </row>
    <row r="2" spans="1:6" x14ac:dyDescent="0.3">
      <c r="A2" s="1">
        <v>1</v>
      </c>
      <c r="B2" s="1" t="s">
        <v>1021</v>
      </c>
      <c r="C2" s="1" t="s">
        <v>1022</v>
      </c>
      <c r="E2" s="1" t="s">
        <v>1023</v>
      </c>
      <c r="F2" s="1" t="s">
        <v>1024</v>
      </c>
    </row>
    <row r="3" spans="1:6" x14ac:dyDescent="0.3">
      <c r="A3" s="1">
        <v>2</v>
      </c>
      <c r="B3" s="1" t="s">
        <v>1025</v>
      </c>
      <c r="C3" s="1" t="s">
        <v>1026</v>
      </c>
      <c r="E3" s="1" t="s">
        <v>1027</v>
      </c>
      <c r="F3" s="1" t="s">
        <v>1028</v>
      </c>
    </row>
    <row r="4" spans="1:6" x14ac:dyDescent="0.3">
      <c r="A4" s="1">
        <v>3</v>
      </c>
      <c r="B4" s="1" t="s">
        <v>1029</v>
      </c>
      <c r="C4" s="1" t="s">
        <v>1030</v>
      </c>
      <c r="E4" s="1" t="s">
        <v>1023</v>
      </c>
      <c r="F4" s="1" t="s">
        <v>1031</v>
      </c>
    </row>
    <row r="5" spans="1:6" x14ac:dyDescent="0.3">
      <c r="A5" s="1">
        <v>4</v>
      </c>
      <c r="B5" s="1" t="s">
        <v>1032</v>
      </c>
      <c r="C5" s="1" t="s">
        <v>1033</v>
      </c>
      <c r="E5" s="1" t="s">
        <v>1023</v>
      </c>
      <c r="F5" s="1" t="s">
        <v>1034</v>
      </c>
    </row>
    <row r="6" spans="1:6" x14ac:dyDescent="0.3">
      <c r="A6" s="1">
        <v>5</v>
      </c>
      <c r="B6" s="1" t="s">
        <v>1035</v>
      </c>
      <c r="C6" s="1" t="s">
        <v>1036</v>
      </c>
      <c r="E6" s="1" t="s">
        <v>1023</v>
      </c>
      <c r="F6" s="1" t="s">
        <v>1037</v>
      </c>
    </row>
    <row r="7" spans="1:6" x14ac:dyDescent="0.3">
      <c r="A7" s="1">
        <v>6</v>
      </c>
      <c r="B7" s="1" t="s">
        <v>995</v>
      </c>
      <c r="C7" s="1" t="s">
        <v>1038</v>
      </c>
      <c r="D7" s="1">
        <v>7.141</v>
      </c>
      <c r="E7" s="1" t="s">
        <v>1027</v>
      </c>
      <c r="F7" s="1" t="s">
        <v>1039</v>
      </c>
    </row>
    <row r="8" spans="1:6" x14ac:dyDescent="0.3">
      <c r="A8" s="1">
        <v>7</v>
      </c>
      <c r="B8" s="1" t="s">
        <v>1040</v>
      </c>
      <c r="C8" s="1" t="s">
        <v>1041</v>
      </c>
      <c r="D8" s="1">
        <v>10</v>
      </c>
      <c r="E8" s="1" t="s">
        <v>1027</v>
      </c>
      <c r="F8" s="1" t="s">
        <v>1042</v>
      </c>
    </row>
    <row r="9" spans="1:6" ht="28.8" x14ac:dyDescent="0.3">
      <c r="A9" s="1">
        <v>8</v>
      </c>
      <c r="B9" s="1" t="s">
        <v>1043</v>
      </c>
      <c r="C9" s="1" t="s">
        <v>1044</v>
      </c>
      <c r="E9" s="1" t="s">
        <v>1027</v>
      </c>
      <c r="F9" s="1" t="s">
        <v>1045</v>
      </c>
    </row>
    <row r="10" spans="1:6" x14ac:dyDescent="0.3">
      <c r="A10" s="1">
        <v>9</v>
      </c>
      <c r="B10" s="1" t="s">
        <v>1046</v>
      </c>
      <c r="C10" s="1" t="s">
        <v>1014</v>
      </c>
      <c r="D10" s="1" t="s">
        <v>1047</v>
      </c>
      <c r="E10" s="1" t="s">
        <v>1027</v>
      </c>
      <c r="F10" s="1" t="s">
        <v>1048</v>
      </c>
    </row>
    <row r="11" spans="1:6" x14ac:dyDescent="0.3">
      <c r="A11" s="1">
        <v>10</v>
      </c>
      <c r="B11" s="1" t="s">
        <v>1049</v>
      </c>
      <c r="C11" s="1" t="s">
        <v>1050</v>
      </c>
      <c r="E11" s="1" t="s">
        <v>1027</v>
      </c>
      <c r="F11" s="1" t="s">
        <v>1051</v>
      </c>
    </row>
    <row r="12" spans="1:6" x14ac:dyDescent="0.3">
      <c r="A12" s="1">
        <v>11</v>
      </c>
      <c r="B12" s="1" t="s">
        <v>1052</v>
      </c>
      <c r="C12" s="1" t="s">
        <v>1053</v>
      </c>
      <c r="D12" s="1">
        <v>13</v>
      </c>
      <c r="E12" s="1" t="s">
        <v>1027</v>
      </c>
      <c r="F12" s="1" t="s">
        <v>1054</v>
      </c>
    </row>
    <row r="13" spans="1:6" x14ac:dyDescent="0.3">
      <c r="A13" s="1">
        <v>12</v>
      </c>
      <c r="B13" s="1" t="s">
        <v>1055</v>
      </c>
      <c r="C13" s="1" t="s">
        <v>1056</v>
      </c>
      <c r="D13" s="1" t="s">
        <v>1057</v>
      </c>
      <c r="E13" s="1" t="s">
        <v>1027</v>
      </c>
      <c r="F13" s="1" t="s">
        <v>1058</v>
      </c>
    </row>
    <row r="14" spans="1:6" x14ac:dyDescent="0.3">
      <c r="A14" s="1">
        <v>13</v>
      </c>
      <c r="B14" s="1" t="s">
        <v>1059</v>
      </c>
      <c r="C14" s="1" t="s">
        <v>1060</v>
      </c>
      <c r="E14" s="1" t="s">
        <v>1027</v>
      </c>
      <c r="F14" s="1" t="s">
        <v>1061</v>
      </c>
    </row>
    <row r="15" spans="1:6" x14ac:dyDescent="0.3">
      <c r="A15" s="1">
        <v>14</v>
      </c>
      <c r="B15" s="1" t="s">
        <v>1062</v>
      </c>
      <c r="C15" s="1" t="s">
        <v>1063</v>
      </c>
      <c r="D15" s="1">
        <v>12</v>
      </c>
      <c r="E15" s="1" t="s">
        <v>1027</v>
      </c>
      <c r="F15" s="1" t="s">
        <v>1064</v>
      </c>
    </row>
    <row r="16" spans="1:6" x14ac:dyDescent="0.3">
      <c r="A16" s="1">
        <v>15</v>
      </c>
      <c r="B16" s="1" t="s">
        <v>1065</v>
      </c>
      <c r="C16" s="1" t="s">
        <v>1053</v>
      </c>
      <c r="D16" s="1" t="s">
        <v>1066</v>
      </c>
      <c r="E16" s="1" t="s">
        <v>1027</v>
      </c>
      <c r="F16" s="1" t="s">
        <v>1067</v>
      </c>
    </row>
    <row r="17" spans="1:6" x14ac:dyDescent="0.3">
      <c r="A17" s="1">
        <v>16</v>
      </c>
      <c r="B17" s="1" t="s">
        <v>1065</v>
      </c>
      <c r="C17" s="1" t="s">
        <v>1053</v>
      </c>
      <c r="D17" s="1">
        <v>44</v>
      </c>
      <c r="E17" s="1" t="s">
        <v>1027</v>
      </c>
      <c r="F17" s="1" t="s">
        <v>1068</v>
      </c>
    </row>
    <row r="18" spans="1:6" x14ac:dyDescent="0.3">
      <c r="A18" s="1">
        <v>17</v>
      </c>
      <c r="B18" s="1" t="s">
        <v>665</v>
      </c>
      <c r="C18" s="1" t="s">
        <v>1069</v>
      </c>
      <c r="D18" s="1">
        <v>67</v>
      </c>
      <c r="E18" s="1" t="s">
        <v>1027</v>
      </c>
      <c r="F18" s="1" t="s">
        <v>1070</v>
      </c>
    </row>
    <row r="19" spans="1:6" x14ac:dyDescent="0.3">
      <c r="A19" s="1">
        <v>18</v>
      </c>
      <c r="B19" s="1" t="s">
        <v>669</v>
      </c>
      <c r="C19" s="1" t="s">
        <v>670</v>
      </c>
      <c r="D19" s="1">
        <v>68</v>
      </c>
      <c r="E19" s="1" t="s">
        <v>1027</v>
      </c>
      <c r="F19" s="1" t="s">
        <v>1071</v>
      </c>
    </row>
    <row r="20" spans="1:6" ht="28.8" x14ac:dyDescent="0.3">
      <c r="A20" s="1">
        <v>19</v>
      </c>
      <c r="B20" s="1" t="s">
        <v>1072</v>
      </c>
      <c r="C20" s="1" t="s">
        <v>1072</v>
      </c>
      <c r="D20" s="1">
        <v>70</v>
      </c>
      <c r="E20" s="1" t="s">
        <v>1027</v>
      </c>
      <c r="F20" s="1" t="s">
        <v>1073</v>
      </c>
    </row>
    <row r="21" spans="1:6" ht="28.8" x14ac:dyDescent="0.3">
      <c r="A21" s="1">
        <v>20</v>
      </c>
      <c r="B21" s="1" t="s">
        <v>1074</v>
      </c>
      <c r="C21" s="1" t="s">
        <v>1075</v>
      </c>
      <c r="E21" s="1" t="s">
        <v>1027</v>
      </c>
      <c r="F21" s="1" t="s">
        <v>1076</v>
      </c>
    </row>
    <row r="22" spans="1:6" ht="28.8" x14ac:dyDescent="0.3">
      <c r="A22" s="1">
        <v>21</v>
      </c>
      <c r="B22" s="1" t="s">
        <v>1077</v>
      </c>
      <c r="C22" s="1" t="s">
        <v>1077</v>
      </c>
      <c r="D22" s="1">
        <v>73</v>
      </c>
      <c r="E22" s="1" t="s">
        <v>1027</v>
      </c>
      <c r="F22" s="1" t="s">
        <v>1078</v>
      </c>
    </row>
    <row r="23" spans="1:6" x14ac:dyDescent="0.3">
      <c r="A23" s="1">
        <v>22</v>
      </c>
      <c r="B23" s="1" t="s">
        <v>1079</v>
      </c>
      <c r="C23" s="1" t="s">
        <v>1079</v>
      </c>
      <c r="D23" s="1">
        <v>74</v>
      </c>
      <c r="E23" s="1" t="s">
        <v>1027</v>
      </c>
      <c r="F23" s="1" t="s">
        <v>1080</v>
      </c>
    </row>
    <row r="24" spans="1:6" ht="28.8" x14ac:dyDescent="0.3">
      <c r="A24" s="1">
        <v>23</v>
      </c>
      <c r="B24" s="1" t="s">
        <v>1081</v>
      </c>
      <c r="C24" s="1" t="s">
        <v>1082</v>
      </c>
      <c r="D24" s="1">
        <v>75</v>
      </c>
      <c r="E24" s="1" t="s">
        <v>1027</v>
      </c>
      <c r="F24" s="1" t="s">
        <v>1083</v>
      </c>
    </row>
    <row r="25" spans="1:6" ht="28.8" x14ac:dyDescent="0.3">
      <c r="A25" s="1">
        <v>24</v>
      </c>
      <c r="B25" s="1" t="s">
        <v>1084</v>
      </c>
      <c r="C25" s="1" t="s">
        <v>1085</v>
      </c>
      <c r="D25" s="1" t="s">
        <v>1086</v>
      </c>
      <c r="E25" s="1" t="s">
        <v>1027</v>
      </c>
      <c r="F25" s="1" t="s">
        <v>1087</v>
      </c>
    </row>
    <row r="26" spans="1:6" ht="43.2" x14ac:dyDescent="0.3">
      <c r="A26" s="1">
        <v>25</v>
      </c>
      <c r="B26" s="1" t="s">
        <v>1052</v>
      </c>
      <c r="C26" s="1" t="s">
        <v>1053</v>
      </c>
      <c r="D26" s="1" t="s">
        <v>1088</v>
      </c>
      <c r="E26" s="1" t="s">
        <v>1027</v>
      </c>
      <c r="F26" s="1" t="s">
        <v>1089</v>
      </c>
    </row>
    <row r="27" spans="1:6" ht="28.8" x14ac:dyDescent="0.3">
      <c r="A27" s="1">
        <v>26</v>
      </c>
      <c r="B27" s="1" t="s">
        <v>1090</v>
      </c>
      <c r="C27" s="1" t="s">
        <v>1091</v>
      </c>
      <c r="E27" s="1" t="s">
        <v>1027</v>
      </c>
      <c r="F27" s="1" t="s">
        <v>1092</v>
      </c>
    </row>
    <row r="28" spans="1:6" x14ac:dyDescent="0.3">
      <c r="A28" s="1">
        <v>27</v>
      </c>
      <c r="B28" s="1" t="s">
        <v>1093</v>
      </c>
      <c r="C28" s="1" t="s">
        <v>1094</v>
      </c>
      <c r="E28" s="1" t="s">
        <v>1027</v>
      </c>
      <c r="F28" s="1" t="s">
        <v>1095</v>
      </c>
    </row>
    <row r="29" spans="1:6" ht="28.8" x14ac:dyDescent="0.3">
      <c r="A29" s="1">
        <v>28</v>
      </c>
      <c r="B29" s="1" t="s">
        <v>1096</v>
      </c>
      <c r="C29" s="1" t="s">
        <v>1097</v>
      </c>
      <c r="E29" s="1" t="s">
        <v>1027</v>
      </c>
      <c r="F29" s="1" t="s">
        <v>1098</v>
      </c>
    </row>
    <row r="30" spans="1:6" ht="28.8" x14ac:dyDescent="0.3">
      <c r="A30" s="1">
        <v>29</v>
      </c>
      <c r="B30" s="1" t="s">
        <v>1099</v>
      </c>
      <c r="C30" s="1" t="s">
        <v>1100</v>
      </c>
      <c r="D30" s="1" t="s">
        <v>1101</v>
      </c>
      <c r="E30" s="1" t="s">
        <v>1027</v>
      </c>
      <c r="F30" s="1" t="s">
        <v>1102</v>
      </c>
    </row>
    <row r="31" spans="1:6" ht="43.2" x14ac:dyDescent="0.3">
      <c r="A31" s="1">
        <v>30</v>
      </c>
      <c r="B31" s="1" t="s">
        <v>1103</v>
      </c>
      <c r="C31" s="1" t="s">
        <v>1103</v>
      </c>
      <c r="D31" s="1">
        <v>77</v>
      </c>
      <c r="E31" s="1" t="s">
        <v>1027</v>
      </c>
      <c r="F31" s="1" t="s">
        <v>1104</v>
      </c>
    </row>
    <row r="32" spans="1:6" ht="43.2" x14ac:dyDescent="0.3">
      <c r="A32" s="1">
        <v>31</v>
      </c>
      <c r="B32" s="1" t="s">
        <v>1105</v>
      </c>
      <c r="C32" s="1" t="s">
        <v>1105</v>
      </c>
      <c r="D32" s="1" t="s">
        <v>1106</v>
      </c>
      <c r="E32" s="1" t="s">
        <v>1027</v>
      </c>
      <c r="F32" s="1" t="s">
        <v>1107</v>
      </c>
    </row>
    <row r="33" spans="1:6" ht="28.8" x14ac:dyDescent="0.3">
      <c r="A33" s="1">
        <v>32</v>
      </c>
      <c r="B33" s="1" t="s">
        <v>1108</v>
      </c>
      <c r="C33" s="1" t="s">
        <v>1109</v>
      </c>
      <c r="E33" s="1" t="s">
        <v>1027</v>
      </c>
      <c r="F33" s="1" t="s">
        <v>1110</v>
      </c>
    </row>
    <row r="34" spans="1:6" ht="28.8" x14ac:dyDescent="0.3">
      <c r="A34" s="1">
        <v>33</v>
      </c>
      <c r="B34" s="1" t="s">
        <v>1111</v>
      </c>
      <c r="C34" s="1" t="s">
        <v>1112</v>
      </c>
      <c r="E34" s="1" t="s">
        <v>1027</v>
      </c>
      <c r="F34" s="1" t="s">
        <v>1113</v>
      </c>
    </row>
    <row r="35" spans="1:6" ht="28.8" x14ac:dyDescent="0.3">
      <c r="A35" s="1">
        <v>35</v>
      </c>
      <c r="B35" s="1" t="s">
        <v>1099</v>
      </c>
      <c r="C35" s="1" t="s">
        <v>1114</v>
      </c>
      <c r="D35" s="1" t="s">
        <v>1115</v>
      </c>
      <c r="E35" s="1" t="s">
        <v>1027</v>
      </c>
      <c r="F35" s="1" t="s">
        <v>1116</v>
      </c>
    </row>
    <row r="36" spans="1:6" ht="28.8" x14ac:dyDescent="0.3">
      <c r="A36" s="1">
        <v>36</v>
      </c>
      <c r="B36" s="1" t="s">
        <v>1117</v>
      </c>
      <c r="C36" s="1" t="s">
        <v>1114</v>
      </c>
      <c r="E36" s="1" t="s">
        <v>1027</v>
      </c>
      <c r="F36" s="1" t="s">
        <v>1118</v>
      </c>
    </row>
    <row r="37" spans="1:6" x14ac:dyDescent="0.3">
      <c r="A37" s="1">
        <v>37</v>
      </c>
      <c r="B37" s="1" t="s">
        <v>1119</v>
      </c>
      <c r="C37" s="1" t="s">
        <v>1119</v>
      </c>
      <c r="D37" s="1">
        <v>108.10899999999999</v>
      </c>
      <c r="E37" s="1" t="s">
        <v>1027</v>
      </c>
      <c r="F37" s="1" t="s">
        <v>1120</v>
      </c>
    </row>
    <row r="38" spans="1:6" ht="28.8" x14ac:dyDescent="0.3">
      <c r="A38" s="1">
        <v>38</v>
      </c>
      <c r="B38" s="1" t="s">
        <v>1121</v>
      </c>
      <c r="C38" s="1" t="s">
        <v>1122</v>
      </c>
      <c r="E38" s="1" t="s">
        <v>1027</v>
      </c>
      <c r="F38" s="1" t="s">
        <v>1123</v>
      </c>
    </row>
    <row r="39" spans="1:6" ht="28.8" x14ac:dyDescent="0.3">
      <c r="A39" s="1">
        <v>39</v>
      </c>
      <c r="B39" s="1" t="s">
        <v>1124</v>
      </c>
      <c r="C39" s="1" t="s">
        <v>1125</v>
      </c>
      <c r="E39" s="1" t="s">
        <v>1027</v>
      </c>
      <c r="F39" s="1" t="s">
        <v>1126</v>
      </c>
    </row>
    <row r="40" spans="1:6" ht="43.2" x14ac:dyDescent="0.3">
      <c r="A40" s="1">
        <v>40</v>
      </c>
      <c r="B40" s="1" t="s">
        <v>1127</v>
      </c>
      <c r="C40" s="1" t="s">
        <v>1128</v>
      </c>
      <c r="D40" s="1">
        <v>128</v>
      </c>
      <c r="E40" s="1" t="s">
        <v>1027</v>
      </c>
      <c r="F40" s="1" t="s">
        <v>1129</v>
      </c>
    </row>
    <row r="41" spans="1:6" ht="28.8" x14ac:dyDescent="0.3">
      <c r="A41" s="1">
        <v>41</v>
      </c>
      <c r="B41" s="1" t="s">
        <v>1130</v>
      </c>
      <c r="C41" s="1" t="s">
        <v>1130</v>
      </c>
      <c r="D41" s="1" t="s">
        <v>1131</v>
      </c>
      <c r="E41" s="1" t="s">
        <v>1027</v>
      </c>
      <c r="F41" s="1" t="s">
        <v>1132</v>
      </c>
    </row>
    <row r="42" spans="1:6" ht="43.2" x14ac:dyDescent="0.3">
      <c r="A42" s="1">
        <v>42</v>
      </c>
      <c r="B42" s="1" t="s">
        <v>1133</v>
      </c>
      <c r="C42" s="1" t="s">
        <v>1134</v>
      </c>
      <c r="E42" s="1" t="s">
        <v>1027</v>
      </c>
      <c r="F42" s="1" t="s">
        <v>1135</v>
      </c>
    </row>
    <row r="43" spans="1:6" ht="28.8" x14ac:dyDescent="0.3">
      <c r="A43" s="1">
        <v>43</v>
      </c>
      <c r="B43" s="1" t="s">
        <v>1136</v>
      </c>
      <c r="C43" s="1" t="s">
        <v>1137</v>
      </c>
      <c r="D43" s="1">
        <v>127</v>
      </c>
      <c r="E43" s="1" t="s">
        <v>1027</v>
      </c>
      <c r="F43" s="1" t="s">
        <v>1138</v>
      </c>
    </row>
    <row r="44" spans="1:6" x14ac:dyDescent="0.3">
      <c r="A44" s="1">
        <v>44</v>
      </c>
      <c r="B44" s="1" t="s">
        <v>1139</v>
      </c>
      <c r="C44" s="1" t="s">
        <v>1139</v>
      </c>
      <c r="D44" s="1">
        <v>140</v>
      </c>
      <c r="E44" s="1" t="s">
        <v>1027</v>
      </c>
      <c r="F44" s="1" t="s">
        <v>1140</v>
      </c>
    </row>
    <row r="45" spans="1:6" ht="28.8" x14ac:dyDescent="0.3">
      <c r="A45" s="1">
        <v>45</v>
      </c>
      <c r="B45" s="1" t="s">
        <v>1141</v>
      </c>
      <c r="C45" s="1" t="s">
        <v>1141</v>
      </c>
      <c r="D45" s="1">
        <v>138</v>
      </c>
      <c r="E45" s="1" t="s">
        <v>1027</v>
      </c>
      <c r="F45" s="1" t="s">
        <v>1142</v>
      </c>
    </row>
    <row r="46" spans="1:6" ht="43.2" x14ac:dyDescent="0.3">
      <c r="A46" s="1">
        <v>46</v>
      </c>
      <c r="B46" s="1" t="s">
        <v>1143</v>
      </c>
      <c r="C46" s="1" t="s">
        <v>1144</v>
      </c>
      <c r="E46" s="1" t="s">
        <v>1027</v>
      </c>
      <c r="F46" s="1" t="s">
        <v>1145</v>
      </c>
    </row>
    <row r="47" spans="1:6" ht="57.6" x14ac:dyDescent="0.3">
      <c r="A47" s="1">
        <v>47</v>
      </c>
      <c r="B47" s="1" t="s">
        <v>1146</v>
      </c>
      <c r="C47" s="1" t="s">
        <v>1147</v>
      </c>
      <c r="D47" s="1" t="s">
        <v>1148</v>
      </c>
      <c r="E47" s="1" t="s">
        <v>1027</v>
      </c>
      <c r="F47" s="1" t="s">
        <v>1149</v>
      </c>
    </row>
    <row r="48" spans="1:6" ht="28.8" x14ac:dyDescent="0.3">
      <c r="A48" s="1">
        <v>48</v>
      </c>
      <c r="B48" s="1" t="s">
        <v>1150</v>
      </c>
      <c r="C48" s="1" t="s">
        <v>1150</v>
      </c>
      <c r="E48" s="1" t="s">
        <v>1027</v>
      </c>
      <c r="F48" s="1" t="s">
        <v>1151</v>
      </c>
    </row>
    <row r="49" spans="1:6" x14ac:dyDescent="0.3">
      <c r="A49" s="1">
        <v>49</v>
      </c>
      <c r="B49" s="1" t="s">
        <v>1152</v>
      </c>
      <c r="C49" s="1" t="s">
        <v>1152</v>
      </c>
      <c r="D49" s="1">
        <v>151</v>
      </c>
      <c r="E49" s="1" t="s">
        <v>1027</v>
      </c>
      <c r="F49" s="1" t="s">
        <v>1153</v>
      </c>
    </row>
    <row r="50" spans="1:6" ht="28.8" x14ac:dyDescent="0.3">
      <c r="A50" s="1">
        <v>50</v>
      </c>
      <c r="B50" s="1" t="s">
        <v>1154</v>
      </c>
      <c r="C50" s="1" t="s">
        <v>1155</v>
      </c>
      <c r="D50" s="1">
        <v>152</v>
      </c>
      <c r="E50" s="1" t="s">
        <v>1027</v>
      </c>
      <c r="F50" s="1" t="s">
        <v>1156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B12" sqref="B12:K12"/>
    </sheetView>
  </sheetViews>
  <sheetFormatPr baseColWidth="10" defaultColWidth="29.5546875" defaultRowHeight="14.4" x14ac:dyDescent="0.3"/>
  <cols>
    <col min="1" max="1" width="22.6640625" style="1" customWidth="1"/>
    <col min="4" max="6" width="15.6640625" customWidth="1"/>
    <col min="7" max="7" width="15.6640625" style="41" customWidth="1"/>
    <col min="8" max="14" width="15.6640625" customWidth="1"/>
  </cols>
  <sheetData>
    <row r="1" spans="1:15" x14ac:dyDescent="0.3">
      <c r="D1" s="11" t="s">
        <v>969</v>
      </c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72" x14ac:dyDescent="0.3">
      <c r="B2" s="1" t="s">
        <v>968</v>
      </c>
      <c r="C2" s="1" t="s">
        <v>974</v>
      </c>
      <c r="D2" s="1" t="s">
        <v>970</v>
      </c>
      <c r="E2" s="1" t="s">
        <v>1014</v>
      </c>
      <c r="F2" s="1" t="s">
        <v>1009</v>
      </c>
      <c r="G2" s="40" t="s">
        <v>1166</v>
      </c>
      <c r="H2" s="1" t="s">
        <v>1008</v>
      </c>
      <c r="I2" s="1" t="s">
        <v>1167</v>
      </c>
      <c r="J2" s="1" t="s">
        <v>1012</v>
      </c>
      <c r="K2" s="1" t="s">
        <v>1013</v>
      </c>
      <c r="L2" s="1" t="s">
        <v>1020</v>
      </c>
      <c r="M2" s="1" t="s">
        <v>1018</v>
      </c>
      <c r="N2" s="1" t="s">
        <v>1017</v>
      </c>
      <c r="O2" s="1" t="s">
        <v>423</v>
      </c>
    </row>
    <row r="3" spans="1:15" x14ac:dyDescent="0.3">
      <c r="A3" s="1" t="s">
        <v>1004</v>
      </c>
      <c r="E3">
        <v>127</v>
      </c>
      <c r="F3">
        <v>7</v>
      </c>
      <c r="G3" s="41">
        <v>128</v>
      </c>
      <c r="H3">
        <v>10</v>
      </c>
      <c r="I3">
        <v>14</v>
      </c>
      <c r="J3">
        <v>14</v>
      </c>
      <c r="O3" s="1">
        <v>144</v>
      </c>
    </row>
    <row r="4" spans="1:15" x14ac:dyDescent="0.3">
      <c r="A4" s="1" t="s">
        <v>1005</v>
      </c>
      <c r="E4" s="16">
        <v>43</v>
      </c>
      <c r="F4" s="16">
        <v>6</v>
      </c>
      <c r="G4" s="41">
        <v>40</v>
      </c>
      <c r="H4">
        <v>7</v>
      </c>
      <c r="I4">
        <v>12</v>
      </c>
      <c r="J4">
        <v>12</v>
      </c>
      <c r="K4">
        <v>47</v>
      </c>
      <c r="L4">
        <v>6</v>
      </c>
      <c r="M4">
        <v>12</v>
      </c>
      <c r="N4">
        <v>47</v>
      </c>
    </row>
    <row r="5" spans="1:15" x14ac:dyDescent="0.3">
      <c r="D5" s="11" t="s">
        <v>1019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"/>
    </row>
    <row r="6" spans="1:15" ht="28.8" x14ac:dyDescent="0.3">
      <c r="A6" s="1" t="s">
        <v>1161</v>
      </c>
      <c r="B6" s="1" t="s">
        <v>1162</v>
      </c>
      <c r="C6" s="1"/>
      <c r="D6" s="1">
        <v>4</v>
      </c>
      <c r="E6" s="1">
        <f>$D6</f>
        <v>4</v>
      </c>
      <c r="F6" s="1"/>
      <c r="G6" s="40">
        <f>$D6</f>
        <v>4</v>
      </c>
      <c r="H6" s="1"/>
      <c r="I6" s="1">
        <f>$D6</f>
        <v>4</v>
      </c>
      <c r="J6" s="1">
        <f>$D6</f>
        <v>4</v>
      </c>
      <c r="K6" s="1">
        <f>$D6</f>
        <v>4</v>
      </c>
      <c r="L6" s="1"/>
      <c r="M6" s="1">
        <f>$D6</f>
        <v>4</v>
      </c>
      <c r="N6" s="1">
        <f>$D6</f>
        <v>4</v>
      </c>
      <c r="O6" s="1"/>
    </row>
    <row r="7" spans="1:15" x14ac:dyDescent="0.3">
      <c r="A7" s="1" t="s">
        <v>1161</v>
      </c>
      <c r="B7" s="1" t="s">
        <v>3</v>
      </c>
      <c r="C7" s="1"/>
      <c r="D7" s="1">
        <v>5</v>
      </c>
      <c r="E7" s="1">
        <f>$D7</f>
        <v>5</v>
      </c>
      <c r="F7" s="1"/>
      <c r="G7" s="40">
        <f>$D7</f>
        <v>5</v>
      </c>
      <c r="H7" s="1"/>
      <c r="I7" s="1">
        <f>$D7</f>
        <v>5</v>
      </c>
      <c r="J7" s="1">
        <f>$D7</f>
        <v>5</v>
      </c>
      <c r="K7" s="1">
        <f>$D7</f>
        <v>5</v>
      </c>
      <c r="L7" s="1"/>
      <c r="M7" s="1">
        <f>$D7</f>
        <v>5</v>
      </c>
      <c r="N7" s="1">
        <f>$D7</f>
        <v>5</v>
      </c>
      <c r="O7" s="1"/>
    </row>
    <row r="8" spans="1:15" x14ac:dyDescent="0.3">
      <c r="A8" s="1" t="s">
        <v>980</v>
      </c>
      <c r="B8" s="1" t="s">
        <v>981</v>
      </c>
      <c r="C8" s="1" t="s">
        <v>8</v>
      </c>
      <c r="D8" s="1">
        <v>6</v>
      </c>
      <c r="E8" s="1">
        <f>$D8</f>
        <v>6</v>
      </c>
      <c r="F8" s="1"/>
      <c r="G8" s="40">
        <f>$D8</f>
        <v>6</v>
      </c>
      <c r="H8" s="1"/>
      <c r="I8" s="1">
        <f>$D8</f>
        <v>6</v>
      </c>
      <c r="J8" s="1">
        <f>$D8</f>
        <v>6</v>
      </c>
      <c r="K8" s="1">
        <f>$D8</f>
        <v>6</v>
      </c>
      <c r="L8" s="1">
        <v>130</v>
      </c>
      <c r="M8" s="1">
        <v>130</v>
      </c>
      <c r="N8" s="1">
        <f>M8</f>
        <v>130</v>
      </c>
      <c r="O8" s="1"/>
    </row>
    <row r="9" spans="1:15" ht="28.8" x14ac:dyDescent="0.3">
      <c r="A9" s="1" t="s">
        <v>980</v>
      </c>
      <c r="B9" s="1" t="s">
        <v>982</v>
      </c>
      <c r="C9" s="1" t="s">
        <v>983</v>
      </c>
      <c r="D9" s="1">
        <v>15</v>
      </c>
      <c r="E9" s="1">
        <f>$D9</f>
        <v>15</v>
      </c>
      <c r="F9" s="1"/>
      <c r="G9" s="40">
        <f>$D9</f>
        <v>15</v>
      </c>
      <c r="H9" s="1"/>
      <c r="I9" s="1">
        <f>$D9</f>
        <v>15</v>
      </c>
      <c r="J9" s="1">
        <f>$D9</f>
        <v>15</v>
      </c>
      <c r="K9" s="1">
        <f>$D9</f>
        <v>15</v>
      </c>
      <c r="L9" s="1"/>
      <c r="M9" s="1">
        <f>$D9</f>
        <v>15</v>
      </c>
      <c r="N9" s="1">
        <f>$D9</f>
        <v>15</v>
      </c>
      <c r="O9" s="1"/>
    </row>
    <row r="10" spans="1:15" ht="28.8" x14ac:dyDescent="0.3">
      <c r="A10" s="1" t="s">
        <v>978</v>
      </c>
      <c r="B10" s="1" t="s">
        <v>14</v>
      </c>
      <c r="C10" s="1" t="s">
        <v>979</v>
      </c>
      <c r="D10" s="1">
        <v>9</v>
      </c>
      <c r="E10" s="1">
        <f>$D10</f>
        <v>9</v>
      </c>
      <c r="G10" s="40">
        <f>$D10</f>
        <v>9</v>
      </c>
      <c r="I10" s="1">
        <f>$D10</f>
        <v>9</v>
      </c>
      <c r="J10" s="1">
        <f>$D10</f>
        <v>9</v>
      </c>
      <c r="K10" s="1">
        <f>$D10</f>
        <v>9</v>
      </c>
      <c r="M10" s="1">
        <f>$D10</f>
        <v>9</v>
      </c>
      <c r="N10" s="1">
        <f>$D10</f>
        <v>9</v>
      </c>
      <c r="O10" s="1"/>
    </row>
    <row r="11" spans="1:15" ht="28.8" x14ac:dyDescent="0.3">
      <c r="A11" s="1" t="s">
        <v>978</v>
      </c>
      <c r="B11" s="1" t="s">
        <v>11</v>
      </c>
      <c r="C11" s="1" t="s">
        <v>985</v>
      </c>
      <c r="D11" s="1">
        <v>8</v>
      </c>
      <c r="E11" s="1">
        <f>$D11</f>
        <v>8</v>
      </c>
      <c r="G11" s="40">
        <f>$D11</f>
        <v>8</v>
      </c>
      <c r="I11" s="1">
        <f>$D11</f>
        <v>8</v>
      </c>
      <c r="J11" s="1">
        <f>$D11</f>
        <v>8</v>
      </c>
      <c r="K11" s="1">
        <f>$D11</f>
        <v>8</v>
      </c>
      <c r="L11">
        <v>136</v>
      </c>
      <c r="M11">
        <v>136</v>
      </c>
      <c r="N11" s="1">
        <f>M11</f>
        <v>136</v>
      </c>
      <c r="O11" s="1"/>
    </row>
    <row r="12" spans="1:15" x14ac:dyDescent="0.3">
      <c r="A12" s="1" t="s">
        <v>978</v>
      </c>
      <c r="B12" s="1" t="s">
        <v>33</v>
      </c>
      <c r="C12" s="1"/>
      <c r="D12" s="16">
        <v>16</v>
      </c>
      <c r="E12" s="12">
        <f>$D12</f>
        <v>16</v>
      </c>
      <c r="F12" s="16"/>
      <c r="G12" s="40">
        <f>$D12</f>
        <v>16</v>
      </c>
      <c r="H12" s="16"/>
      <c r="I12" s="16">
        <v>154</v>
      </c>
      <c r="J12" s="16">
        <v>154</v>
      </c>
      <c r="K12" s="12">
        <v>154</v>
      </c>
      <c r="L12" s="16"/>
      <c r="M12" s="16"/>
      <c r="N12" s="16">
        <v>154</v>
      </c>
      <c r="O12" s="12"/>
    </row>
    <row r="13" spans="1:15" ht="28.8" x14ac:dyDescent="0.3">
      <c r="A13" s="1" t="s">
        <v>978</v>
      </c>
      <c r="B13" s="1" t="s">
        <v>1000</v>
      </c>
      <c r="C13" s="1" t="s">
        <v>1001</v>
      </c>
      <c r="D13" s="12">
        <v>153</v>
      </c>
      <c r="E13" s="12">
        <f>$D13</f>
        <v>153</v>
      </c>
      <c r="F13" s="12"/>
      <c r="G13" s="40">
        <f>$D13</f>
        <v>153</v>
      </c>
      <c r="H13" s="12"/>
      <c r="I13" s="12">
        <f>$D13</f>
        <v>153</v>
      </c>
      <c r="J13" s="12">
        <f>$D13</f>
        <v>153</v>
      </c>
      <c r="K13" s="12">
        <f>$D13</f>
        <v>153</v>
      </c>
      <c r="L13" s="12"/>
      <c r="M13" s="12"/>
      <c r="N13" s="12">
        <f>$D13</f>
        <v>153</v>
      </c>
      <c r="O13" s="12"/>
    </row>
    <row r="14" spans="1:15" ht="28.8" x14ac:dyDescent="0.3">
      <c r="A14" s="1" t="s">
        <v>978</v>
      </c>
      <c r="B14" s="1" t="s">
        <v>1163</v>
      </c>
      <c r="C14" s="1" t="s">
        <v>1164</v>
      </c>
      <c r="D14" s="12">
        <v>163</v>
      </c>
      <c r="E14" s="12">
        <f>$D14</f>
        <v>163</v>
      </c>
      <c r="F14" s="12"/>
      <c r="G14" s="40">
        <f>$D14</f>
        <v>163</v>
      </c>
      <c r="H14" s="12"/>
      <c r="I14" s="12">
        <f t="shared" ref="I14:K14" si="0">$D14</f>
        <v>163</v>
      </c>
      <c r="J14" s="12">
        <f t="shared" si="0"/>
        <v>163</v>
      </c>
      <c r="K14" s="12">
        <f t="shared" si="0"/>
        <v>163</v>
      </c>
      <c r="L14" s="12"/>
      <c r="M14" s="12"/>
      <c r="N14" s="12">
        <f t="shared" ref="N14" si="1">$D14</f>
        <v>163</v>
      </c>
      <c r="O14" s="12"/>
    </row>
    <row r="15" spans="1:15" ht="43.2" x14ac:dyDescent="0.3">
      <c r="A15" s="1" t="s">
        <v>986</v>
      </c>
      <c r="B15" s="1" t="s">
        <v>987</v>
      </c>
      <c r="C15" s="1" t="s">
        <v>989</v>
      </c>
      <c r="D15" s="16">
        <v>157</v>
      </c>
      <c r="E15" s="12">
        <f>$D15</f>
        <v>157</v>
      </c>
      <c r="F15" s="16"/>
      <c r="G15" s="40">
        <f>$D15</f>
        <v>157</v>
      </c>
      <c r="H15" s="16"/>
      <c r="I15" s="12">
        <f>$D15</f>
        <v>157</v>
      </c>
      <c r="J15" s="12">
        <f>$D15</f>
        <v>157</v>
      </c>
      <c r="K15" s="12">
        <f>$D15</f>
        <v>157</v>
      </c>
      <c r="L15" s="16"/>
      <c r="M15" s="16"/>
      <c r="N15" s="12">
        <f>$D15</f>
        <v>157</v>
      </c>
      <c r="O15" s="12"/>
    </row>
    <row r="16" spans="1:15" ht="28.8" x14ac:dyDescent="0.3">
      <c r="A16" s="1" t="s">
        <v>986</v>
      </c>
      <c r="B16" s="1" t="s">
        <v>988</v>
      </c>
      <c r="C16" s="1" t="s">
        <v>990</v>
      </c>
      <c r="D16">
        <v>158</v>
      </c>
      <c r="E16" s="1">
        <f>$D16</f>
        <v>158</v>
      </c>
      <c r="G16" s="40">
        <f>$D16</f>
        <v>158</v>
      </c>
      <c r="I16" s="1">
        <f>$D16</f>
        <v>158</v>
      </c>
      <c r="J16" s="1">
        <f>$D16</f>
        <v>158</v>
      </c>
      <c r="K16" s="1">
        <f>$D16</f>
        <v>158</v>
      </c>
      <c r="N16" s="1">
        <f>$D16</f>
        <v>158</v>
      </c>
      <c r="O16" s="1"/>
    </row>
    <row r="17" spans="1:15" ht="28.8" x14ac:dyDescent="0.3">
      <c r="A17" s="1" t="s">
        <v>986</v>
      </c>
      <c r="B17" s="1" t="s">
        <v>38</v>
      </c>
      <c r="C17" s="1" t="s">
        <v>1003</v>
      </c>
      <c r="D17">
        <v>18</v>
      </c>
      <c r="E17" s="1">
        <f t="shared" ref="E17:G21" si="2">$D17</f>
        <v>18</v>
      </c>
      <c r="G17" s="40"/>
      <c r="O17" s="1"/>
    </row>
    <row r="18" spans="1:15" ht="28.8" x14ac:dyDescent="0.3">
      <c r="A18" s="1" t="s">
        <v>986</v>
      </c>
      <c r="B18" s="1" t="s">
        <v>999</v>
      </c>
      <c r="C18" s="1"/>
      <c r="D18">
        <v>156</v>
      </c>
      <c r="E18" s="1">
        <f t="shared" si="2"/>
        <v>156</v>
      </c>
      <c r="G18" s="40"/>
      <c r="O18" s="1"/>
    </row>
    <row r="19" spans="1:15" ht="28.8" x14ac:dyDescent="0.3">
      <c r="A19" s="5" t="s">
        <v>986</v>
      </c>
      <c r="B19" s="5" t="s">
        <v>1002</v>
      </c>
      <c r="C19" s="5"/>
      <c r="D19" s="5">
        <v>155</v>
      </c>
      <c r="E19" s="5">
        <f>$D19</f>
        <v>155</v>
      </c>
      <c r="F19" s="1"/>
      <c r="G19" s="40">
        <f>$D19</f>
        <v>155</v>
      </c>
      <c r="H19" s="1"/>
      <c r="I19" s="1"/>
      <c r="J19" s="1"/>
      <c r="K19" s="1"/>
      <c r="N19" s="1"/>
      <c r="O19" s="1"/>
    </row>
    <row r="20" spans="1:15" x14ac:dyDescent="0.3">
      <c r="A20" s="1" t="s">
        <v>977</v>
      </c>
      <c r="B20" s="1" t="s">
        <v>211</v>
      </c>
      <c r="C20" s="1"/>
      <c r="D20" s="1">
        <v>84</v>
      </c>
      <c r="E20" s="1">
        <f t="shared" si="2"/>
        <v>84</v>
      </c>
      <c r="F20" s="1"/>
      <c r="G20" s="40">
        <f t="shared" si="2"/>
        <v>84</v>
      </c>
      <c r="H20" s="1"/>
      <c r="I20" s="1">
        <f>$D20</f>
        <v>84</v>
      </c>
      <c r="J20" s="1">
        <f>$D20</f>
        <v>84</v>
      </c>
      <c r="K20" s="1">
        <f>$D20</f>
        <v>84</v>
      </c>
      <c r="L20" s="1"/>
      <c r="M20" s="1"/>
      <c r="N20" s="1">
        <f>$D20</f>
        <v>84</v>
      </c>
      <c r="O20" s="1"/>
    </row>
    <row r="21" spans="1:15" ht="86.4" x14ac:dyDescent="0.3">
      <c r="A21" s="1" t="s">
        <v>977</v>
      </c>
      <c r="B21" s="1" t="s">
        <v>991</v>
      </c>
      <c r="C21" s="1" t="s">
        <v>992</v>
      </c>
      <c r="D21" s="1">
        <v>162</v>
      </c>
      <c r="E21" s="1">
        <f t="shared" si="2"/>
        <v>162</v>
      </c>
      <c r="F21" s="1"/>
      <c r="G21" s="40">
        <f t="shared" si="2"/>
        <v>162</v>
      </c>
      <c r="H21" s="1"/>
      <c r="I21" s="1">
        <f>$D21</f>
        <v>162</v>
      </c>
      <c r="J21" s="1">
        <f>$D21</f>
        <v>162</v>
      </c>
      <c r="K21" s="1">
        <f>$D21</f>
        <v>162</v>
      </c>
      <c r="L21" s="1"/>
      <c r="M21" s="1"/>
      <c r="N21" s="1">
        <f>$D21</f>
        <v>162</v>
      </c>
      <c r="O21" s="1"/>
    </row>
    <row r="22" spans="1:15" x14ac:dyDescent="0.3">
      <c r="B22" s="1"/>
      <c r="C22" s="1"/>
      <c r="D22" s="1"/>
      <c r="E22" s="1"/>
      <c r="F22" s="1"/>
      <c r="G22" s="40"/>
      <c r="H22" s="1"/>
      <c r="I22" s="1"/>
      <c r="J22" s="1"/>
      <c r="K22" s="1"/>
      <c r="L22" s="1"/>
      <c r="M22" s="1"/>
      <c r="N22" s="1"/>
      <c r="O22" s="1"/>
    </row>
    <row r="23" spans="1:15" ht="28.8" x14ac:dyDescent="0.3">
      <c r="A23" s="1" t="s">
        <v>232</v>
      </c>
      <c r="B23" s="1" t="s">
        <v>984</v>
      </c>
      <c r="C23" s="1"/>
      <c r="D23" s="1">
        <v>91</v>
      </c>
      <c r="E23" s="1">
        <f>$D23</f>
        <v>91</v>
      </c>
      <c r="F23" s="1">
        <f>$D23</f>
        <v>91</v>
      </c>
      <c r="G23" s="40">
        <f>$D23</f>
        <v>91</v>
      </c>
      <c r="H23" s="1">
        <f>$D23</f>
        <v>91</v>
      </c>
      <c r="I23" s="1">
        <v>91</v>
      </c>
      <c r="J23" s="1">
        <v>91</v>
      </c>
      <c r="K23" s="1">
        <v>91</v>
      </c>
      <c r="L23" s="1">
        <v>131</v>
      </c>
      <c r="M23" s="1">
        <v>131</v>
      </c>
      <c r="N23" s="1">
        <f>M23</f>
        <v>131</v>
      </c>
      <c r="O23" s="1"/>
    </row>
    <row r="24" spans="1:15" x14ac:dyDescent="0.3">
      <c r="B24" s="1"/>
      <c r="C24" s="1"/>
      <c r="D24" s="1"/>
      <c r="E24" s="1"/>
      <c r="F24" s="1"/>
      <c r="G24" s="40"/>
      <c r="H24" s="1"/>
      <c r="I24" s="1"/>
      <c r="J24" s="1"/>
      <c r="K24" s="1"/>
      <c r="L24" s="1"/>
      <c r="M24" s="1"/>
      <c r="N24" s="1"/>
      <c r="O24" s="1"/>
    </row>
    <row r="25" spans="1:15" ht="28.8" x14ac:dyDescent="0.3">
      <c r="A25" s="1" t="s">
        <v>971</v>
      </c>
      <c r="B25" s="1" t="s">
        <v>972</v>
      </c>
      <c r="C25" s="1" t="s">
        <v>975</v>
      </c>
      <c r="D25" s="1">
        <v>80</v>
      </c>
      <c r="E25" s="1">
        <f t="shared" ref="E25:K30" si="3">$D25</f>
        <v>80</v>
      </c>
      <c r="F25" s="1"/>
      <c r="G25" s="40">
        <f t="shared" si="3"/>
        <v>80</v>
      </c>
      <c r="H25" s="1">
        <v>80</v>
      </c>
      <c r="I25" s="1"/>
      <c r="J25" s="1"/>
      <c r="K25" s="1">
        <v>80</v>
      </c>
      <c r="L25" s="1"/>
      <c r="M25" s="1"/>
      <c r="N25" s="1">
        <v>80</v>
      </c>
      <c r="O25" s="1"/>
    </row>
    <row r="26" spans="1:15" ht="28.8" x14ac:dyDescent="0.3">
      <c r="A26" s="1" t="s">
        <v>971</v>
      </c>
      <c r="B26" s="1" t="s">
        <v>973</v>
      </c>
      <c r="C26" s="1" t="s">
        <v>976</v>
      </c>
      <c r="D26" s="1">
        <v>81</v>
      </c>
      <c r="E26" s="1">
        <f t="shared" si="3"/>
        <v>81</v>
      </c>
      <c r="F26" s="1"/>
      <c r="G26" s="40">
        <f t="shared" si="3"/>
        <v>81</v>
      </c>
      <c r="H26" s="1">
        <v>81</v>
      </c>
      <c r="I26" s="12"/>
      <c r="J26" s="12"/>
      <c r="K26" s="12">
        <f>$D26</f>
        <v>81</v>
      </c>
      <c r="L26" s="12"/>
      <c r="M26" s="12"/>
      <c r="N26" s="12">
        <f>$D26</f>
        <v>81</v>
      </c>
      <c r="O26" s="1"/>
    </row>
    <row r="27" spans="1:15" ht="43.2" x14ac:dyDescent="0.3">
      <c r="A27" s="1" t="s">
        <v>971</v>
      </c>
      <c r="B27" s="1" t="s">
        <v>439</v>
      </c>
      <c r="C27" s="1" t="s">
        <v>1165</v>
      </c>
      <c r="D27" s="1">
        <v>164</v>
      </c>
      <c r="E27" s="1">
        <f t="shared" si="3"/>
        <v>164</v>
      </c>
      <c r="F27" s="1"/>
      <c r="G27" s="40">
        <f t="shared" si="3"/>
        <v>164</v>
      </c>
      <c r="H27" s="1"/>
      <c r="I27" s="1">
        <f>$D27</f>
        <v>164</v>
      </c>
      <c r="J27" s="1">
        <f>$D27</f>
        <v>164</v>
      </c>
      <c r="K27" s="1">
        <f>$D27</f>
        <v>164</v>
      </c>
      <c r="L27" s="1"/>
      <c r="M27" s="1"/>
      <c r="N27" s="1">
        <f>$D27</f>
        <v>164</v>
      </c>
      <c r="O27" s="1"/>
    </row>
    <row r="28" spans="1:15" ht="28.8" x14ac:dyDescent="0.3">
      <c r="A28" s="1" t="s">
        <v>993</v>
      </c>
      <c r="B28" s="1"/>
      <c r="C28" s="1" t="s">
        <v>1007</v>
      </c>
      <c r="D28" s="1">
        <v>169</v>
      </c>
      <c r="E28" s="15">
        <f t="shared" si="3"/>
        <v>169</v>
      </c>
      <c r="F28" s="1"/>
      <c r="G28" s="40">
        <f t="shared" si="3"/>
        <v>169</v>
      </c>
      <c r="H28" s="1">
        <f t="shared" si="3"/>
        <v>169</v>
      </c>
      <c r="I28" s="1"/>
      <c r="J28" s="1"/>
      <c r="K28" s="15">
        <f t="shared" si="3"/>
        <v>169</v>
      </c>
      <c r="L28" s="1"/>
      <c r="M28" s="1"/>
      <c r="N28" s="15">
        <f t="shared" ref="N28:N29" si="4">$D28</f>
        <v>169</v>
      </c>
      <c r="O28" s="1"/>
    </row>
    <row r="29" spans="1:15" ht="43.2" x14ac:dyDescent="0.3">
      <c r="A29" s="1" t="s">
        <v>993</v>
      </c>
      <c r="B29" s="1" t="s">
        <v>442</v>
      </c>
      <c r="C29" s="1" t="s">
        <v>994</v>
      </c>
      <c r="D29" s="1">
        <v>165</v>
      </c>
      <c r="E29" s="15">
        <f t="shared" si="3"/>
        <v>165</v>
      </c>
      <c r="G29" s="40">
        <f t="shared" si="3"/>
        <v>165</v>
      </c>
      <c r="H29" s="1">
        <f t="shared" si="3"/>
        <v>165</v>
      </c>
      <c r="K29" s="15">
        <f t="shared" si="3"/>
        <v>165</v>
      </c>
      <c r="L29" s="1"/>
      <c r="M29" s="1"/>
      <c r="N29" s="15">
        <f t="shared" si="4"/>
        <v>165</v>
      </c>
      <c r="O29" s="1"/>
    </row>
    <row r="30" spans="1:15" ht="43.2" x14ac:dyDescent="0.3">
      <c r="A30" s="1" t="s">
        <v>995</v>
      </c>
      <c r="B30" s="1" t="s">
        <v>422</v>
      </c>
      <c r="C30" s="1" t="s">
        <v>996</v>
      </c>
      <c r="D30" s="1">
        <v>159</v>
      </c>
      <c r="E30" s="1"/>
      <c r="G30" s="40">
        <f t="shared" si="3"/>
        <v>159</v>
      </c>
      <c r="L30" s="1"/>
      <c r="M30" s="1"/>
      <c r="O30" s="1"/>
    </row>
    <row r="31" spans="1:15" x14ac:dyDescent="0.3">
      <c r="A31" s="1" t="s">
        <v>1016</v>
      </c>
      <c r="B31" s="1" t="s">
        <v>1002</v>
      </c>
      <c r="C31" s="1"/>
      <c r="D31" s="1"/>
      <c r="E31" s="1">
        <v>155</v>
      </c>
      <c r="F31" s="1"/>
      <c r="G31" s="40"/>
      <c r="H31" s="1"/>
      <c r="I31" s="1"/>
      <c r="J31" s="1"/>
      <c r="K31" s="1">
        <v>155</v>
      </c>
      <c r="L31" s="1"/>
      <c r="M31" s="1"/>
      <c r="N31" s="1"/>
      <c r="O31" s="1"/>
    </row>
    <row r="32" spans="1:15" x14ac:dyDescent="0.3">
      <c r="A32" s="1" t="s">
        <v>1015</v>
      </c>
      <c r="B32" s="1" t="s">
        <v>1010</v>
      </c>
      <c r="F32">
        <v>12</v>
      </c>
      <c r="G32" s="41">
        <v>12</v>
      </c>
      <c r="H32">
        <v>106</v>
      </c>
      <c r="I32">
        <v>12</v>
      </c>
      <c r="J32">
        <v>12</v>
      </c>
      <c r="K32">
        <v>114</v>
      </c>
      <c r="L32">
        <v>12</v>
      </c>
      <c r="N32" s="1">
        <f>K32</f>
        <v>114</v>
      </c>
    </row>
    <row r="33" spans="1:15" ht="28.8" x14ac:dyDescent="0.3">
      <c r="A33" s="1" t="s">
        <v>1015</v>
      </c>
      <c r="B33" s="1" t="s">
        <v>998</v>
      </c>
      <c r="C33" s="1"/>
      <c r="D33" s="1"/>
      <c r="E33" s="1"/>
      <c r="F33" s="1"/>
      <c r="G33" s="40"/>
      <c r="H33" s="1"/>
      <c r="I33" s="1"/>
      <c r="J33" s="1"/>
      <c r="K33" s="1"/>
      <c r="L33" s="1">
        <v>132</v>
      </c>
      <c r="M33" s="1">
        <v>132</v>
      </c>
      <c r="N33" s="1">
        <f>M33</f>
        <v>132</v>
      </c>
      <c r="O33" s="1"/>
    </row>
    <row r="34" spans="1:15" ht="28.8" x14ac:dyDescent="0.3">
      <c r="A34" s="1" t="s">
        <v>1015</v>
      </c>
      <c r="B34" s="1" t="s">
        <v>1011</v>
      </c>
      <c r="H34">
        <v>90</v>
      </c>
    </row>
    <row r="35" spans="1:15" x14ac:dyDescent="0.3">
      <c r="A35" s="1" t="s">
        <v>334</v>
      </c>
      <c r="B35" s="1" t="s">
        <v>997</v>
      </c>
      <c r="C35" s="1"/>
      <c r="D35" s="1"/>
      <c r="E35" s="1"/>
      <c r="F35" s="1"/>
      <c r="G35" s="40"/>
      <c r="H35" s="1"/>
      <c r="I35" s="1"/>
      <c r="J35" s="1"/>
      <c r="K35" s="1"/>
      <c r="L35" s="1">
        <v>135</v>
      </c>
      <c r="M35" s="1">
        <v>135</v>
      </c>
      <c r="N35" s="1"/>
      <c r="O35" s="1"/>
    </row>
    <row r="36" spans="1:15" x14ac:dyDescent="0.3">
      <c r="A36" s="1" t="s">
        <v>971</v>
      </c>
      <c r="B36" s="1" t="s">
        <v>1006</v>
      </c>
      <c r="C36" s="1"/>
      <c r="D36" s="1">
        <v>82</v>
      </c>
      <c r="E36" s="1"/>
      <c r="F36" s="1">
        <f t="shared" ref="F36:M36" si="5">$D36</f>
        <v>82</v>
      </c>
      <c r="G36" s="40">
        <f t="shared" si="5"/>
        <v>82</v>
      </c>
      <c r="H36" s="1">
        <f t="shared" si="5"/>
        <v>82</v>
      </c>
      <c r="I36" s="1">
        <f t="shared" si="5"/>
        <v>82</v>
      </c>
      <c r="J36" s="1">
        <f t="shared" si="5"/>
        <v>82</v>
      </c>
      <c r="K36" s="1">
        <f t="shared" si="5"/>
        <v>82</v>
      </c>
      <c r="L36" s="1">
        <f t="shared" si="5"/>
        <v>82</v>
      </c>
      <c r="M36" s="1">
        <f t="shared" si="5"/>
        <v>82</v>
      </c>
      <c r="N36" s="1">
        <f t="shared" ref="N36" si="6">$D36</f>
        <v>82</v>
      </c>
      <c r="O36" s="1"/>
    </row>
    <row r="37" spans="1:15" x14ac:dyDescent="0.3">
      <c r="B37" s="1"/>
      <c r="C37" s="1"/>
      <c r="D37" s="1"/>
      <c r="E37" s="1"/>
      <c r="F37" s="1"/>
      <c r="G37" s="40"/>
      <c r="H37" s="1"/>
      <c r="I37" s="1"/>
      <c r="J37" s="1"/>
      <c r="K37" s="1"/>
      <c r="L37" s="1"/>
      <c r="M37" s="1"/>
      <c r="O37" s="1"/>
    </row>
    <row r="38" spans="1:15" x14ac:dyDescent="0.3">
      <c r="B38" s="1"/>
      <c r="C38" s="1"/>
      <c r="D38" s="1"/>
      <c r="E38" s="1"/>
      <c r="F38" s="1"/>
      <c r="G38" s="40"/>
      <c r="H38" s="1"/>
      <c r="I38" s="1"/>
      <c r="J38" s="1"/>
      <c r="K38" s="1"/>
      <c r="L38" s="1"/>
      <c r="M38" s="1"/>
      <c r="N38" s="1"/>
      <c r="O38" s="1"/>
    </row>
    <row r="39" spans="1:15" x14ac:dyDescent="0.3">
      <c r="B39" s="1"/>
      <c r="C39" s="1"/>
      <c r="D39" s="1"/>
      <c r="E39" s="1"/>
      <c r="F39" s="1"/>
      <c r="G39" s="40"/>
      <c r="H39" s="1"/>
      <c r="I39" s="1"/>
      <c r="J39" s="1"/>
      <c r="K39" s="1"/>
      <c r="L39" s="1"/>
      <c r="M39" s="1"/>
      <c r="N39" s="1"/>
      <c r="O39" s="1"/>
    </row>
    <row r="40" spans="1:15" x14ac:dyDescent="0.3">
      <c r="B40" s="1"/>
      <c r="C40" s="1"/>
      <c r="D40" s="1"/>
      <c r="E40" s="1"/>
      <c r="F40" s="1"/>
      <c r="G40" s="40"/>
      <c r="H40" s="1"/>
      <c r="I40" s="1"/>
      <c r="J40" s="1"/>
      <c r="K40" s="1"/>
      <c r="L40" s="1"/>
      <c r="M40" s="1"/>
      <c r="N40" s="1"/>
      <c r="O40" s="1"/>
    </row>
    <row r="41" spans="1:15" x14ac:dyDescent="0.3">
      <c r="B41" s="1"/>
      <c r="C41" s="1"/>
      <c r="D41" s="1"/>
      <c r="E41" s="1"/>
      <c r="F41" s="1"/>
      <c r="G41" s="40"/>
      <c r="H41" s="1"/>
      <c r="I41" s="1"/>
      <c r="J41" s="1"/>
      <c r="K41" s="1"/>
      <c r="L41" s="1"/>
      <c r="M41" s="1"/>
      <c r="N41" s="1"/>
      <c r="O41" s="1"/>
    </row>
    <row r="42" spans="1:15" x14ac:dyDescent="0.3">
      <c r="B42" s="1"/>
      <c r="C42" s="1"/>
      <c r="D42" s="1"/>
      <c r="E42" s="1"/>
      <c r="F42" s="1"/>
      <c r="G42" s="40"/>
      <c r="H42" s="1"/>
      <c r="I42" s="1"/>
      <c r="J42" s="1"/>
      <c r="K42" s="1"/>
      <c r="L42" s="1"/>
      <c r="M42" s="1"/>
      <c r="N42" s="1"/>
      <c r="O42" s="1"/>
    </row>
    <row r="43" spans="1:15" x14ac:dyDescent="0.3">
      <c r="B43" s="1"/>
      <c r="C43" s="1"/>
      <c r="D43" s="1"/>
      <c r="E43" s="1"/>
      <c r="F43" s="1"/>
      <c r="G43" s="40"/>
      <c r="H43" s="1"/>
      <c r="I43" s="1"/>
      <c r="J43" s="1"/>
      <c r="K43" s="1"/>
      <c r="L43" s="1"/>
      <c r="M43" s="1"/>
      <c r="N43" s="1"/>
      <c r="O43" s="1"/>
    </row>
    <row r="44" spans="1:15" x14ac:dyDescent="0.3">
      <c r="B44" s="1"/>
      <c r="C44" s="1"/>
      <c r="D44" s="1"/>
      <c r="E44" s="1"/>
      <c r="F44" s="1"/>
      <c r="G44" s="40"/>
      <c r="H44" s="1"/>
      <c r="I44" s="1"/>
      <c r="J44" s="1"/>
      <c r="K44" s="1"/>
      <c r="L44" s="1"/>
      <c r="M44" s="1"/>
      <c r="N44" s="1"/>
      <c r="O44" s="1"/>
    </row>
    <row r="45" spans="1:15" x14ac:dyDescent="0.3">
      <c r="B45" s="1"/>
      <c r="C45" s="1"/>
      <c r="D45" s="1"/>
      <c r="E45" s="1"/>
      <c r="F45" s="1"/>
      <c r="G45" s="40"/>
      <c r="H45" s="1"/>
      <c r="I45" s="1"/>
      <c r="J45" s="1"/>
      <c r="K45" s="1"/>
      <c r="L45" s="1"/>
      <c r="M45" s="1"/>
      <c r="N45" s="1"/>
      <c r="O45" s="1"/>
    </row>
    <row r="46" spans="1:15" x14ac:dyDescent="0.3">
      <c r="B46" s="1"/>
      <c r="C46" s="1"/>
      <c r="D46" s="1"/>
      <c r="E46" s="1"/>
      <c r="F46" s="1"/>
      <c r="G46" s="40"/>
      <c r="H46" s="1"/>
      <c r="I46" s="1"/>
      <c r="J46" s="1"/>
      <c r="K46" s="1"/>
      <c r="L46" s="1"/>
      <c r="M46" s="1"/>
      <c r="N46" s="1"/>
      <c r="O46" s="1"/>
    </row>
    <row r="47" spans="1:15" x14ac:dyDescent="0.3">
      <c r="B47" s="1"/>
      <c r="C47" s="1"/>
      <c r="D47" s="1"/>
      <c r="E47" s="1"/>
      <c r="F47" s="1"/>
      <c r="G47" s="40"/>
      <c r="H47" s="1"/>
      <c r="I47" s="1"/>
      <c r="J47" s="1"/>
      <c r="K47" s="1"/>
      <c r="L47" s="1"/>
      <c r="M47" s="1"/>
      <c r="N47" s="1"/>
      <c r="O47" s="1"/>
    </row>
    <row r="48" spans="1:15" x14ac:dyDescent="0.3">
      <c r="B48" s="1"/>
      <c r="C48" s="1"/>
      <c r="D48" s="1"/>
      <c r="E48" s="1"/>
      <c r="F48" s="1"/>
      <c r="G48" s="40"/>
      <c r="H48" s="1"/>
      <c r="I48" s="1"/>
      <c r="J48" s="1"/>
      <c r="K48" s="1"/>
      <c r="L48" s="1"/>
      <c r="M48" s="1"/>
      <c r="N48" s="1"/>
      <c r="O48" s="1"/>
    </row>
    <row r="49" spans="2:15" x14ac:dyDescent="0.3">
      <c r="B49" s="1"/>
      <c r="C49" s="1"/>
      <c r="D49" s="1"/>
      <c r="E49" s="1"/>
      <c r="F49" s="1"/>
      <c r="G49" s="40"/>
      <c r="H49" s="1"/>
      <c r="I49" s="1"/>
      <c r="J49" s="1"/>
      <c r="K49" s="1"/>
      <c r="L49" s="1"/>
      <c r="M49" s="1"/>
      <c r="N49" s="1"/>
      <c r="O49" s="1"/>
    </row>
    <row r="50" spans="2:15" x14ac:dyDescent="0.3">
      <c r="B50" s="1"/>
      <c r="C50" s="1"/>
      <c r="D50" s="1"/>
      <c r="E50" s="1"/>
      <c r="F50" s="1"/>
      <c r="G50" s="40"/>
      <c r="H50" s="1"/>
      <c r="I50" s="1"/>
      <c r="J50" s="1"/>
      <c r="K50" s="1"/>
      <c r="L50" s="1"/>
      <c r="M50" s="1"/>
      <c r="N50" s="1"/>
      <c r="O50" s="1"/>
    </row>
  </sheetData>
  <mergeCells count="2">
    <mergeCell ref="D1:N1"/>
    <mergeCell ref="D5:N5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85" zoomScaleNormal="85" workbookViewId="0">
      <pane xSplit="3" ySplit="5" topLeftCell="D27" activePane="bottomRight" state="frozen"/>
      <selection activeCell="A15" sqref="A15:XFD15"/>
      <selection pane="topRight" activeCell="A15" sqref="A15:XFD15"/>
      <selection pane="bottomLeft" activeCell="A15" sqref="A15:XFD15"/>
      <selection pane="bottomRight" activeCell="H32" sqref="H32"/>
    </sheetView>
  </sheetViews>
  <sheetFormatPr baseColWidth="10" defaultColWidth="29.5546875" defaultRowHeight="14.4" x14ac:dyDescent="0.3"/>
  <cols>
    <col min="1" max="1" width="22.6640625" style="1" customWidth="1"/>
    <col min="2" max="2" width="29.5546875" style="1"/>
    <col min="3" max="3" width="34.77734375" style="1" bestFit="1" customWidth="1"/>
    <col min="4" max="12" width="16.88671875" style="1" customWidth="1"/>
    <col min="13" max="16384" width="29.5546875" style="1"/>
  </cols>
  <sheetData>
    <row r="1" spans="1:12" x14ac:dyDescent="0.3">
      <c r="D1" s="13" t="s">
        <v>969</v>
      </c>
      <c r="E1" s="13"/>
      <c r="F1" s="13"/>
      <c r="G1" s="13"/>
      <c r="H1" s="13"/>
      <c r="I1" s="13"/>
      <c r="J1" s="13"/>
      <c r="K1" s="13"/>
      <c r="L1" s="13"/>
    </row>
    <row r="2" spans="1:12" ht="72" x14ac:dyDescent="0.3">
      <c r="B2" s="1" t="s">
        <v>968</v>
      </c>
      <c r="C2" s="1" t="s">
        <v>974</v>
      </c>
      <c r="D2" s="1" t="str">
        <f>IF(ISBLANK(Nachfragemodell!D2),"",Nachfragemodell!D2)</f>
        <v>allg.</v>
      </c>
      <c r="E2" s="1" t="str">
        <f>IF(ISBLANK(Nachfragemodell!E2),"",Nachfragemodell!E2)</f>
        <v>Kalibrierung Nachfragemodell</v>
      </c>
      <c r="F2" s="1" t="str">
        <f>IF(ISBLANK(Nachfragemodell!F2),"",Nachfragemodell!F2)</f>
        <v>IV-Umlegung ohne Nachfrageneuberechnung</v>
      </c>
      <c r="G2" s="1" t="str">
        <f>IF(ISBLANK(Nachfragemodell!G2),"",Nachfragemodell!G2)</f>
        <v>IV-Umlegung mit VStromFuzzy ohne Nachfrageneuberechnung</v>
      </c>
      <c r="H2" s="1" t="str">
        <f>IF(ISBLANK(Nachfragemodell!H2),"",Nachfragemodell!H2)</f>
        <v>ÖV-Umlegung ohne Nachfrageberechnung</v>
      </c>
      <c r="I2" s="1" t="str">
        <f>IF(ISBLANK(Nachfragemodell!I2),"",Nachfragemodell!I2)</f>
        <v>Nachfrageneuberechnung ohne Umlegung</v>
      </c>
      <c r="J2" s="1" t="str">
        <f>IF(ISBLANK(Nachfragemodell!J2),"",Nachfragemodell!J2)</f>
        <v>IV-Netzfall mit Nachfrageneuberechnung und Umlegung</v>
      </c>
      <c r="K2" s="1" t="str">
        <f>IF(ISBLANK(Nachfragemodell!K2),"",Nachfragemodell!K2)</f>
        <v>ÖV-Netzfall mit Nachfrageneuberechnung und Umlegung</v>
      </c>
      <c r="L2" s="1" t="str">
        <f>IF(ISBLANK(Nachfragemodell!L2),"",Nachfragemodell!L2)</f>
        <v>IV-Netzfall Prognosefall 2030 ohne Nachfrageneuberechnung</v>
      </c>
    </row>
    <row r="3" spans="1:12" ht="43.2" x14ac:dyDescent="0.3">
      <c r="A3" s="1" t="s">
        <v>1004</v>
      </c>
      <c r="D3" s="14" t="str">
        <f>(IF(ISBLANK(Nachfragemodell!D3),"",TEXT(Nachfragemodell!D3,"0") &amp; " - " &amp; VLOOKUP(Nachfragemodell!D3,Szenarien!$B$2:$C$166,2,FALSE)))</f>
        <v/>
      </c>
      <c r="E3" s="14" t="str">
        <f>(IF(ISBLANK(Nachfragemodell!E3),"",TEXT(Nachfragemodell!E3,"0") &amp; " - " &amp; VLOOKUP(Nachfragemodell!E3,Szenarien!$B$2:$C$166,2,FALSE)))</f>
        <v>127 - Kalibrierung AnalysefallLS</v>
      </c>
      <c r="F3" s="14" t="str">
        <f>(IF(ISBLANK(Nachfragemodell!F3),"",TEXT(Nachfragemodell!F3,"0") &amp; " - " &amp; VLOOKUP(Nachfragemodell!F3,Szenarien!$B$2:$C$166,2,FALSE)))</f>
        <v>7 - IV-Analysefall</v>
      </c>
      <c r="G3" s="14" t="str">
        <f>(IF(ISBLANK(Nachfragemodell!G3),"",TEXT(Nachfragemodell!G3,"0") &amp; " - " &amp; VLOOKUP(Nachfragemodell!G3,Szenarien!$B$2:$C$166,2,FALSE)))</f>
        <v>128 - Kalibrierung AnalysefallLS Fuzzy</v>
      </c>
      <c r="H3" s="14" t="str">
        <f>(IF(ISBLANK(Nachfragemodell!H3),"",TEXT(Nachfragemodell!H3,"0") &amp; " - " &amp; VLOOKUP(Nachfragemodell!H3,Szenarien!$B$2:$C$166,2,FALSE)))</f>
        <v>10 - OV-Analysefall</v>
      </c>
      <c r="I3" s="14" t="str">
        <f>(IF(ISBLANK(Nachfragemodell!I3),"",TEXT(Nachfragemodell!I3,"0") &amp; " - " &amp; VLOOKUP(Nachfragemodell!I3,Szenarien!$B$2:$C$166,2,FALSE)))</f>
        <v>14 - Planfall IV mit Nachfrage -Template</v>
      </c>
      <c r="J3" s="14" t="str">
        <f>(IF(ISBLANK(Nachfragemodell!J3),"",TEXT(Nachfragemodell!J3,"0") &amp; " - " &amp; VLOOKUP(Nachfragemodell!J3,Szenarien!$B$2:$C$166,2,FALSE)))</f>
        <v>14 - Planfall IV mit Nachfrage -Template</v>
      </c>
      <c r="K3" s="14" t="str">
        <f>(IF(ISBLANK(Nachfragemodell!K3),"",TEXT(Nachfragemodell!K3,"0") &amp; " - " &amp; VLOOKUP(Nachfragemodell!K3,Szenarien!$B$2:$C$166,2,FALSE)))</f>
        <v/>
      </c>
      <c r="L3" s="14" t="str">
        <f>(IF(ISBLANK(Nachfragemodell!L3),"",TEXT(Nachfragemodell!L3,"0") &amp; " - " &amp; VLOOKUP(Nachfragemodell!L3,Szenarien!$B$2:$C$166,2,FALSE)))</f>
        <v/>
      </c>
    </row>
    <row r="4" spans="1:12" ht="57.6" x14ac:dyDescent="0.3">
      <c r="A4" s="1" t="s">
        <v>1005</v>
      </c>
      <c r="D4" s="14" t="str">
        <f>(IF(ISBLANK(Nachfragemodell!D4),"",TEXT(Nachfragemodell!D4,"0") &amp; " - " &amp; VLOOKUP(Nachfragemodell!D4,Verfahrensparametersätze!$A$2:$C$166,2,FALSE)))</f>
        <v/>
      </c>
      <c r="E4" s="14" t="str">
        <f>(IF(ISBLANK(Nachfragemodell!E4),"",TEXT(Nachfragemodell!E4,"0") &amp; " - " &amp; VLOOKUP(Nachfragemodell!E4,Verfahrensparametersätze!$A$2:$C$166,2,FALSE)))</f>
        <v>43 - Kalibrierung LogSum-Modell_Factor_Ticket</v>
      </c>
      <c r="F4" s="14" t="str">
        <f>(IF(ISBLANK(Nachfragemodell!F4),"",TEXT(Nachfragemodell!F4,"0") &amp; " - " &amp; VLOOKUP(Nachfragemodell!F4,Verfahrensparametersätze!$A$2:$C$166,2,FALSE)))</f>
        <v>6 - IV-Umlegung</v>
      </c>
      <c r="G4" s="14" t="str">
        <f>(IF(ISBLANK(Nachfragemodell!G4),"",TEXT(Nachfragemodell!G4,"0") &amp; " - " &amp; VLOOKUP(Nachfragemodell!G4,Verfahrensparametersätze!$A$2:$C$166,2,FALSE)))</f>
        <v>40 - Kalibrierung LogSum-Modell mit Fuzzy</v>
      </c>
      <c r="H4" s="14" t="str">
        <f>(IF(ISBLANK(Nachfragemodell!H4),"",TEXT(Nachfragemodell!H4,"0") &amp; " - " &amp; VLOOKUP(Nachfragemodell!H4,Verfahrensparametersätze!$A$2:$C$166,2,FALSE)))</f>
        <v>7 - OV-Umlegung</v>
      </c>
      <c r="I4" s="14" t="str">
        <f>(IF(ISBLANK(Nachfragemodell!I4),"",TEXT(Nachfragemodell!I4,"0") &amp; " - " &amp; VLOOKUP(Nachfragemodell!I4,Verfahrensparametersätze!$A$2:$C$166,2,FALSE)))</f>
        <v>12 - Planfall IV</v>
      </c>
      <c r="J4" s="14" t="str">
        <f>(IF(ISBLANK(Nachfragemodell!J4),"",TEXT(Nachfragemodell!J4,"0") &amp; " - " &amp; VLOOKUP(Nachfragemodell!J4,Verfahrensparametersätze!$A$2:$C$166,2,FALSE)))</f>
        <v>12 - Planfall IV</v>
      </c>
      <c r="K4" s="14" t="str">
        <f>(IF(ISBLANK(Nachfragemodell!K4),"",TEXT(Nachfragemodell!K4,"0") &amp; " - " &amp; VLOOKUP(Nachfragemodell!K4,Verfahrensparametersätze!$A$2:$C$166,2,FALSE)))</f>
        <v>47 - Planfall ÖV 2 mit Parken und IV-Umlegung</v>
      </c>
      <c r="L4" s="14" t="str">
        <f>(IF(ISBLANK(Nachfragemodell!L4),"",TEXT(Nachfragemodell!L4,"0") &amp; " - " &amp; VLOOKUP(Nachfragemodell!L4,Verfahrensparametersätze!$A$2:$C$166,2,FALSE)))</f>
        <v>6 - IV-Umlegung</v>
      </c>
    </row>
    <row r="5" spans="1:12" x14ac:dyDescent="0.3">
      <c r="D5" s="13" t="s">
        <v>1019</v>
      </c>
      <c r="E5" s="13"/>
      <c r="F5" s="13"/>
      <c r="G5" s="13"/>
      <c r="H5" s="13"/>
      <c r="I5" s="13"/>
      <c r="J5" s="13"/>
      <c r="K5" s="13"/>
      <c r="L5" s="13"/>
    </row>
    <row r="6" spans="1:12" ht="28.8" x14ac:dyDescent="0.3">
      <c r="A6" s="1" t="str">
        <f>IF(ISBLANK(Nachfragemodell!A6),"",Nachfragemodell!A6)</f>
        <v>Nachfragemodelle</v>
      </c>
      <c r="B6" s="1" t="str">
        <f>IF(ISBLANK(Nachfragemodell!B6),"",Nachfragemodell!B6)</f>
        <v>Nachfragemodell Regionsbewohner</v>
      </c>
      <c r="C6" s="1" t="str">
        <f>IF(ISBLANK(Nachfragemodell!C6),"",Nachfragemodell!C6)</f>
        <v/>
      </c>
      <c r="D6" s="14" t="str">
        <f>(IF(ISBLANK(Nachfragemodell!D6),"",TEXT(Nachfragemodell!D6,"0") &amp; " - " &amp; VLOOKUP(Nachfragemodell!D6,Modifikationen!$A$2:$C$166,3,FALSE)))</f>
        <v>4 - Nachfragemodell</v>
      </c>
      <c r="E6" s="14" t="str">
        <f>(IF(ISBLANK(Nachfragemodell!E6),"",TEXT(Nachfragemodell!E6,"0") &amp; " - " &amp; VLOOKUP(Nachfragemodell!E6,Modifikationen!$A$2:$C$166,3,FALSE)))</f>
        <v>4 - Nachfragemodell</v>
      </c>
      <c r="F6" s="14" t="str">
        <f>(IF(ISBLANK(Nachfragemodell!F6),"",TEXT(Nachfragemodell!F6,"0") &amp; " - " &amp; VLOOKUP(Nachfragemodell!F6,Modifikationen!$A$2:$C$166,3,FALSE)))</f>
        <v/>
      </c>
      <c r="G6" s="14" t="str">
        <f>(IF(ISBLANK(Nachfragemodell!G6),"",TEXT(Nachfragemodell!G6,"0") &amp; " - " &amp; VLOOKUP(Nachfragemodell!G6,Modifikationen!$A$2:$C$166,3,FALSE)))</f>
        <v>4 - Nachfragemodell</v>
      </c>
      <c r="H6" s="14" t="str">
        <f>(IF(ISBLANK(Nachfragemodell!H6),"",TEXT(Nachfragemodell!H6,"0") &amp; " - " &amp; VLOOKUP(Nachfragemodell!H6,Modifikationen!$A$2:$C$166,3,FALSE)))</f>
        <v/>
      </c>
      <c r="I6" s="14" t="str">
        <f>(IF(ISBLANK(Nachfragemodell!I6),"",TEXT(Nachfragemodell!I6,"0") &amp; " - " &amp; VLOOKUP(Nachfragemodell!I6,Modifikationen!$A$2:$C$166,3,FALSE)))</f>
        <v>4 - Nachfragemodell</v>
      </c>
      <c r="J6" s="14" t="str">
        <f>(IF(ISBLANK(Nachfragemodell!J6),"",TEXT(Nachfragemodell!J6,"0") &amp; " - " &amp; VLOOKUP(Nachfragemodell!J6,Modifikationen!$A$2:$C$166,3,FALSE)))</f>
        <v>4 - Nachfragemodell</v>
      </c>
      <c r="K6" s="14" t="str">
        <f>(IF(ISBLANK(Nachfragemodell!K6),"",TEXT(Nachfragemodell!K6,"0") &amp; " - " &amp; VLOOKUP(Nachfragemodell!K6,Modifikationen!$A$2:$C$166,3,FALSE)))</f>
        <v>4 - Nachfragemodell</v>
      </c>
      <c r="L6" s="14" t="str">
        <f>(IF(ISBLANK(Nachfragemodell!L6),"",TEXT(Nachfragemodell!L6,"0") &amp; " - " &amp; VLOOKUP(Nachfragemodell!L6,Modifikationen!$A$2:$C$166,3,FALSE)))</f>
        <v/>
      </c>
    </row>
    <row r="7" spans="1:12" ht="28.8" x14ac:dyDescent="0.3">
      <c r="A7" s="1" t="str">
        <f>IF(ISBLANK(Nachfragemodell!A7),"",Nachfragemodell!A7)</f>
        <v>Nachfragemodelle</v>
      </c>
      <c r="B7" s="1" t="str">
        <f>IF(ISBLANK(Nachfragemodell!B7),"",Nachfragemodell!B7)</f>
        <v>Pendlermodell</v>
      </c>
      <c r="C7" s="1" t="str">
        <f>IF(ISBLANK(Nachfragemodell!C7),"",Nachfragemodell!C7)</f>
        <v/>
      </c>
      <c r="D7" s="14" t="str">
        <f>(IF(ISBLANK(Nachfragemodell!D7),"",TEXT(Nachfragemodell!D7,"0") &amp; " - " &amp; VLOOKUP(Nachfragemodell!D7,Modifikationen!$A$2:$C$166,3,FALSE)))</f>
        <v>5 - Pendlermodell</v>
      </c>
      <c r="E7" s="14" t="str">
        <f>(IF(ISBLANK(Nachfragemodell!E7),"",TEXT(Nachfragemodell!E7,"0") &amp; " - " &amp; VLOOKUP(Nachfragemodell!E7,Modifikationen!$A$2:$C$166,3,FALSE)))</f>
        <v>5 - Pendlermodell</v>
      </c>
      <c r="F7" s="14" t="str">
        <f>(IF(ISBLANK(Nachfragemodell!F7),"",TEXT(Nachfragemodell!F7,"0") &amp; " - " &amp; VLOOKUP(Nachfragemodell!F7,Modifikationen!$A$2:$C$166,3,FALSE)))</f>
        <v/>
      </c>
      <c r="G7" s="14" t="str">
        <f>(IF(ISBLANK(Nachfragemodell!G7),"",TEXT(Nachfragemodell!G7,"0") &amp; " - " &amp; VLOOKUP(Nachfragemodell!G7,Modifikationen!$A$2:$C$166,3,FALSE)))</f>
        <v>5 - Pendlermodell</v>
      </c>
      <c r="H7" s="14" t="str">
        <f>(IF(ISBLANK(Nachfragemodell!H7),"",TEXT(Nachfragemodell!H7,"0") &amp; " - " &amp; VLOOKUP(Nachfragemodell!H7,Modifikationen!$A$2:$C$166,3,FALSE)))</f>
        <v/>
      </c>
      <c r="I7" s="14" t="str">
        <f>(IF(ISBLANK(Nachfragemodell!I7),"",TEXT(Nachfragemodell!I7,"0") &amp; " - " &amp; VLOOKUP(Nachfragemodell!I7,Modifikationen!$A$2:$C$166,3,FALSE)))</f>
        <v>5 - Pendlermodell</v>
      </c>
      <c r="J7" s="14" t="str">
        <f>(IF(ISBLANK(Nachfragemodell!J7),"",TEXT(Nachfragemodell!J7,"0") &amp; " - " &amp; VLOOKUP(Nachfragemodell!J7,Modifikationen!$A$2:$C$166,3,FALSE)))</f>
        <v>5 - Pendlermodell</v>
      </c>
      <c r="K7" s="14" t="str">
        <f>(IF(ISBLANK(Nachfragemodell!K7),"",TEXT(Nachfragemodell!K7,"0") &amp; " - " &amp; VLOOKUP(Nachfragemodell!K7,Modifikationen!$A$2:$C$166,3,FALSE)))</f>
        <v>5 - Pendlermodell</v>
      </c>
      <c r="L7" s="14" t="str">
        <f>(IF(ISBLANK(Nachfragemodell!L7),"",TEXT(Nachfragemodell!L7,"0") &amp; " - " &amp; VLOOKUP(Nachfragemodell!L7,Modifikationen!$A$2:$C$166,3,FALSE)))</f>
        <v/>
      </c>
    </row>
    <row r="8" spans="1:12" ht="43.2" x14ac:dyDescent="0.3">
      <c r="A8" s="1" t="str">
        <f>IF(ISBLANK(Nachfragemodell!A8),"",Nachfragemodell!A8)</f>
        <v>Erzeugung</v>
      </c>
      <c r="B8" s="1" t="str">
        <f>IF(ISBLANK(Nachfragemodell!B8),"",Nachfragemodell!B8)</f>
        <v>Personengruppen</v>
      </c>
      <c r="C8" s="1" t="str">
        <f>IF(ISBLANK(Nachfragemodell!C8),"",Nachfragemodell!C8)</f>
        <v>Erzeugungsraten</v>
      </c>
      <c r="D8" s="14" t="str">
        <f>(IF(ISBLANK(Nachfragemodell!D8),"",TEXT(Nachfragemodell!D8,"0") &amp; " - " &amp; VLOOKUP(Nachfragemodell!D8,Modifikationen!$A$2:$C$166,3,FALSE)))</f>
        <v>6 - Personengruppen Analysefall</v>
      </c>
      <c r="E8" s="14" t="str">
        <f>(IF(ISBLANK(Nachfragemodell!E8),"",TEXT(Nachfragemodell!E8,"0") &amp; " - " &amp; VLOOKUP(Nachfragemodell!E8,Modifikationen!$A$2:$C$166,3,FALSE)))</f>
        <v>6 - Personengruppen Analysefall</v>
      </c>
      <c r="F8" s="14" t="str">
        <f>(IF(ISBLANK(Nachfragemodell!F8),"",TEXT(Nachfragemodell!F8,"0") &amp; " - " &amp; VLOOKUP(Nachfragemodell!F8,Modifikationen!$A$2:$C$166,3,FALSE)))</f>
        <v/>
      </c>
      <c r="G8" s="14" t="str">
        <f>(IF(ISBLANK(Nachfragemodell!G8),"",TEXT(Nachfragemodell!G8,"0") &amp; " - " &amp; VLOOKUP(Nachfragemodell!G8,Modifikationen!$A$2:$C$166,3,FALSE)))</f>
        <v>6 - Personengruppen Analysefall</v>
      </c>
      <c r="H8" s="14" t="str">
        <f>(IF(ISBLANK(Nachfragemodell!H8),"",TEXT(Nachfragemodell!H8,"0") &amp; " - " &amp; VLOOKUP(Nachfragemodell!H8,Modifikationen!$A$2:$C$166,3,FALSE)))</f>
        <v/>
      </c>
      <c r="I8" s="14" t="str">
        <f>(IF(ISBLANK(Nachfragemodell!I8),"",TEXT(Nachfragemodell!I8,"0") &amp; " - " &amp; VLOOKUP(Nachfragemodell!I8,Modifikationen!$A$2:$C$166,3,FALSE)))</f>
        <v>6 - Personengruppen Analysefall</v>
      </c>
      <c r="J8" s="14" t="str">
        <f>(IF(ISBLANK(Nachfragemodell!J8),"",TEXT(Nachfragemodell!J8,"0") &amp; " - " &amp; VLOOKUP(Nachfragemodell!J8,Modifikationen!$A$2:$C$166,3,FALSE)))</f>
        <v>6 - Personengruppen Analysefall</v>
      </c>
      <c r="K8" s="14" t="str">
        <f>(IF(ISBLANK(Nachfragemodell!K8),"",TEXT(Nachfragemodell!K8,"0") &amp; " - " &amp; VLOOKUP(Nachfragemodell!K8,Modifikationen!$A$2:$C$166,3,FALSE)))</f>
        <v>6 - Personengruppen Analysefall</v>
      </c>
      <c r="L8" s="14" t="str">
        <f>(IF(ISBLANK(Nachfragemodell!L8),"",TEXT(Nachfragemodell!L8,"0") &amp; " - " &amp; VLOOKUP(Nachfragemodell!L8,Modifikationen!$A$2:$C$166,3,FALSE)))</f>
        <v>130 - Personengruppen Prognosefall 2030</v>
      </c>
    </row>
    <row r="9" spans="1:12" ht="28.8" x14ac:dyDescent="0.3">
      <c r="A9" s="1" t="str">
        <f>IF(ISBLANK(Nachfragemodell!A9),"",Nachfragemodell!A9)</f>
        <v>Erzeugung</v>
      </c>
      <c r="B9" s="1" t="str">
        <f>IF(ISBLANK(Nachfragemodell!B9),"",Nachfragemodell!B9)</f>
        <v>Personengruppen Pendler</v>
      </c>
      <c r="C9" s="1" t="str">
        <f>IF(ISBLANK(Nachfragemodell!C9),"",Nachfragemodell!C9)</f>
        <v>Erzeugungsraten und Anteil Fern-Auspendler</v>
      </c>
      <c r="D9" s="14" t="str">
        <f>(IF(ISBLANK(Nachfragemodell!D9),"",TEXT(Nachfragemodell!D9,"0") &amp; " - " &amp; VLOOKUP(Nachfragemodell!D9,Modifikationen!$A$2:$C$166,3,FALSE)))</f>
        <v>15 - Strukturdaten Pendler</v>
      </c>
      <c r="E9" s="14" t="str">
        <f>(IF(ISBLANK(Nachfragemodell!E9),"",TEXT(Nachfragemodell!E9,"0") &amp; " - " &amp; VLOOKUP(Nachfragemodell!E9,Modifikationen!$A$2:$C$166,3,FALSE)))</f>
        <v>15 - Strukturdaten Pendler</v>
      </c>
      <c r="F9" s="14" t="str">
        <f>(IF(ISBLANK(Nachfragemodell!F9),"",TEXT(Nachfragemodell!F9,"0") &amp; " - " &amp; VLOOKUP(Nachfragemodell!F9,Modifikationen!$A$2:$C$166,3,FALSE)))</f>
        <v/>
      </c>
      <c r="G9" s="14" t="str">
        <f>(IF(ISBLANK(Nachfragemodell!G9),"",TEXT(Nachfragemodell!G9,"0") &amp; " - " &amp; VLOOKUP(Nachfragemodell!G9,Modifikationen!$A$2:$C$166,3,FALSE)))</f>
        <v>15 - Strukturdaten Pendler</v>
      </c>
      <c r="H9" s="14" t="str">
        <f>(IF(ISBLANK(Nachfragemodell!H9),"",TEXT(Nachfragemodell!H9,"0") &amp; " - " &amp; VLOOKUP(Nachfragemodell!H9,Modifikationen!$A$2:$C$166,3,FALSE)))</f>
        <v/>
      </c>
      <c r="I9" s="14" t="str">
        <f>(IF(ISBLANK(Nachfragemodell!I9),"",TEXT(Nachfragemodell!I9,"0") &amp; " - " &amp; VLOOKUP(Nachfragemodell!I9,Modifikationen!$A$2:$C$166,3,FALSE)))</f>
        <v>15 - Strukturdaten Pendler</v>
      </c>
      <c r="J9" s="14" t="str">
        <f>(IF(ISBLANK(Nachfragemodell!J9),"",TEXT(Nachfragemodell!J9,"0") &amp; " - " &amp; VLOOKUP(Nachfragemodell!J9,Modifikationen!$A$2:$C$166,3,FALSE)))</f>
        <v>15 - Strukturdaten Pendler</v>
      </c>
      <c r="K9" s="14" t="str">
        <f>(IF(ISBLANK(Nachfragemodell!K9),"",TEXT(Nachfragemodell!K9,"0") &amp; " - " &amp; VLOOKUP(Nachfragemodell!K9,Modifikationen!$A$2:$C$166,3,FALSE)))</f>
        <v>15 - Strukturdaten Pendler</v>
      </c>
      <c r="L9" s="14" t="str">
        <f>(IF(ISBLANK(Nachfragemodell!L9),"",TEXT(Nachfragemodell!L9,"0") &amp; " - " &amp; VLOOKUP(Nachfragemodell!L9,Modifikationen!$A$2:$C$166,3,FALSE)))</f>
        <v/>
      </c>
    </row>
    <row r="10" spans="1:12" ht="28.8" x14ac:dyDescent="0.3">
      <c r="A10" s="1" t="str">
        <f>IF(ISBLANK(Nachfragemodell!A10),"",Nachfragemodell!A10)</f>
        <v>Zielwahl</v>
      </c>
      <c r="B10" s="1" t="str">
        <f>IF(ISBLANK(Nachfragemodell!B10),"",Nachfragemodell!B10)</f>
        <v>Strukturgrößen</v>
      </c>
      <c r="C10" s="1" t="str">
        <f>IF(ISBLANK(Nachfragemodell!C10),"",Nachfragemodell!C10)</f>
        <v>Zielpotenziale für Aktivitäten ohne Randsummenabgleich</v>
      </c>
      <c r="D10" s="14" t="str">
        <f>(IF(ISBLANK(Nachfragemodell!D10),"",TEXT(Nachfragemodell!D10,"0") &amp; " - " &amp; VLOOKUP(Nachfragemodell!D10,Modifikationen!$A$2:$C$166,3,FALSE)))</f>
        <v>9 - Strukturgrößen</v>
      </c>
      <c r="E10" s="14" t="str">
        <f>(IF(ISBLANK(Nachfragemodell!E10),"",TEXT(Nachfragemodell!E10,"0") &amp; " - " &amp; VLOOKUP(Nachfragemodell!E10,Modifikationen!$A$2:$C$166,3,FALSE)))</f>
        <v>9 - Strukturgrößen</v>
      </c>
      <c r="F10" s="14" t="str">
        <f>(IF(ISBLANK(Nachfragemodell!F10),"",TEXT(Nachfragemodell!F10,"0") &amp; " - " &amp; VLOOKUP(Nachfragemodell!F10,Modifikationen!$A$2:$C$166,3,FALSE)))</f>
        <v/>
      </c>
      <c r="G10" s="14" t="str">
        <f>(IF(ISBLANK(Nachfragemodell!G10),"",TEXT(Nachfragemodell!G10,"0") &amp; " - " &amp; VLOOKUP(Nachfragemodell!G10,Modifikationen!$A$2:$C$166,3,FALSE)))</f>
        <v>9 - Strukturgrößen</v>
      </c>
      <c r="H10" s="14" t="str">
        <f>(IF(ISBLANK(Nachfragemodell!H10),"",TEXT(Nachfragemodell!H10,"0") &amp; " - " &amp; VLOOKUP(Nachfragemodell!H10,Modifikationen!$A$2:$C$166,3,FALSE)))</f>
        <v/>
      </c>
      <c r="I10" s="14" t="str">
        <f>(IF(ISBLANK(Nachfragemodell!I10),"",TEXT(Nachfragemodell!I10,"0") &amp; " - " &amp; VLOOKUP(Nachfragemodell!I10,Modifikationen!$A$2:$C$166,3,FALSE)))</f>
        <v>9 - Strukturgrößen</v>
      </c>
      <c r="J10" s="14" t="str">
        <f>(IF(ISBLANK(Nachfragemodell!J10),"",TEXT(Nachfragemodell!J10,"0") &amp; " - " &amp; VLOOKUP(Nachfragemodell!J10,Modifikationen!$A$2:$C$166,3,FALSE)))</f>
        <v>9 - Strukturgrößen</v>
      </c>
      <c r="K10" s="14" t="str">
        <f>(IF(ISBLANK(Nachfragemodell!K10),"",TEXT(Nachfragemodell!K10,"0") &amp; " - " &amp; VLOOKUP(Nachfragemodell!K10,Modifikationen!$A$2:$C$166,3,FALSE)))</f>
        <v>9 - Strukturgrößen</v>
      </c>
      <c r="L10" s="14" t="str">
        <f>(IF(ISBLANK(Nachfragemodell!L10),"",TEXT(Nachfragemodell!L10,"0") &amp; " - " &amp; VLOOKUP(Nachfragemodell!L10,Modifikationen!$A$2:$C$166,3,FALSE)))</f>
        <v/>
      </c>
    </row>
    <row r="11" spans="1:12" ht="28.8" x14ac:dyDescent="0.3">
      <c r="A11" s="1" t="str">
        <f>IF(ISBLANK(Nachfragemodell!A11),"",Nachfragemodell!A11)</f>
        <v>Zielwahl</v>
      </c>
      <c r="B11" s="1" t="str">
        <f>IF(ISBLANK(Nachfragemodell!B11),"",Nachfragemodell!B11)</f>
        <v>Basis-Zielpotenziale</v>
      </c>
      <c r="C11" s="1" t="str">
        <f>IF(ISBLANK(Nachfragemodell!C11),"",Nachfragemodell!C11)</f>
        <v>Zielpotenziale für Aktivitäten mit Randsummenabgleich</v>
      </c>
      <c r="D11" s="14" t="str">
        <f>(IF(ISBLANK(Nachfragemodell!D11),"",TEXT(Nachfragemodell!D11,"0") &amp; " - " &amp; VLOOKUP(Nachfragemodell!D11,Modifikationen!$A$2:$C$166,3,FALSE)))</f>
        <v>8 - Basis-Zielpotenziale</v>
      </c>
      <c r="E11" s="14" t="str">
        <f>(IF(ISBLANK(Nachfragemodell!E11),"",TEXT(Nachfragemodell!E11,"0") &amp; " - " &amp; VLOOKUP(Nachfragemodell!E11,Modifikationen!$A$2:$C$166,3,FALSE)))</f>
        <v>8 - Basis-Zielpotenziale</v>
      </c>
      <c r="F11" s="14" t="str">
        <f>(IF(ISBLANK(Nachfragemodell!F11),"",TEXT(Nachfragemodell!F11,"0") &amp; " - " &amp; VLOOKUP(Nachfragemodell!F11,Modifikationen!$A$2:$C$166,3,FALSE)))</f>
        <v/>
      </c>
      <c r="G11" s="14" t="str">
        <f>(IF(ISBLANK(Nachfragemodell!G11),"",TEXT(Nachfragemodell!G11,"0") &amp; " - " &amp; VLOOKUP(Nachfragemodell!G11,Modifikationen!$A$2:$C$166,3,FALSE)))</f>
        <v>8 - Basis-Zielpotenziale</v>
      </c>
      <c r="H11" s="14" t="str">
        <f>(IF(ISBLANK(Nachfragemodell!H11),"",TEXT(Nachfragemodell!H11,"0") &amp; " - " &amp; VLOOKUP(Nachfragemodell!H11,Modifikationen!$A$2:$C$166,3,FALSE)))</f>
        <v/>
      </c>
      <c r="I11" s="14" t="str">
        <f>(IF(ISBLANK(Nachfragemodell!I11),"",TEXT(Nachfragemodell!I11,"0") &amp; " - " &amp; VLOOKUP(Nachfragemodell!I11,Modifikationen!$A$2:$C$166,3,FALSE)))</f>
        <v>8 - Basis-Zielpotenziale</v>
      </c>
      <c r="J11" s="14" t="str">
        <f>(IF(ISBLANK(Nachfragemodell!J11),"",TEXT(Nachfragemodell!J11,"0") &amp; " - " &amp; VLOOKUP(Nachfragemodell!J11,Modifikationen!$A$2:$C$166,3,FALSE)))</f>
        <v>8 - Basis-Zielpotenziale</v>
      </c>
      <c r="K11" s="14" t="str">
        <f>(IF(ISBLANK(Nachfragemodell!K11),"",TEXT(Nachfragemodell!K11,"0") &amp; " - " &amp; VLOOKUP(Nachfragemodell!K11,Modifikationen!$A$2:$C$166,3,FALSE)))</f>
        <v>8 - Basis-Zielpotenziale</v>
      </c>
      <c r="L11" s="14" t="str">
        <f>(IF(ISBLANK(Nachfragemodell!L11),"",TEXT(Nachfragemodell!L11,"0") &amp; " - " &amp; VLOOKUP(Nachfragemodell!L11,Modifikationen!$A$2:$C$166,3,FALSE)))</f>
        <v>136 - Basis-Zielpotenziale2030</v>
      </c>
    </row>
    <row r="12" spans="1:12" ht="43.2" x14ac:dyDescent="0.3">
      <c r="A12" s="1" t="str">
        <f>IF(ISBLANK(Nachfragemodell!A12),"",Nachfragemodell!A12)</f>
        <v>Zielwahl</v>
      </c>
      <c r="B12" s="1" t="str">
        <f>IF(ISBLANK(Nachfragemodell!B12),"",Nachfragemodell!B12)</f>
        <v>Bilanzfaktoren</v>
      </c>
      <c r="C12" s="1" t="str">
        <f>IF(ISBLANK(Nachfragemodell!C12),"",Nachfragemodell!C12)</f>
        <v/>
      </c>
      <c r="D12" s="14" t="str">
        <f>(IF(ISBLANK(Nachfragemodell!D12),"",TEXT(Nachfragemodell!D12,"0") &amp; " - " &amp; VLOOKUP(Nachfragemodell!D12,Modifikationen!$A$2:$C$166,3,FALSE)))</f>
        <v>16 - Bilanzfaktoren</v>
      </c>
      <c r="E12" s="14" t="str">
        <f>(IF(ISBLANK(Nachfragemodell!E12),"",TEXT(Nachfragemodell!E12,"0") &amp; " - " &amp; VLOOKUP(Nachfragemodell!E12,Modifikationen!$A$2:$C$166,3,FALSE)))</f>
        <v>16 - Bilanzfaktoren</v>
      </c>
      <c r="F12" s="14" t="str">
        <f>(IF(ISBLANK(Nachfragemodell!F12),"",TEXT(Nachfragemodell!F12,"0") &amp; " - " &amp; VLOOKUP(Nachfragemodell!F12,Modifikationen!$A$2:$C$166,3,FALSE)))</f>
        <v/>
      </c>
      <c r="G12" s="14" t="str">
        <f>(IF(ISBLANK(Nachfragemodell!G12),"",TEXT(Nachfragemodell!G12,"0") &amp; " - " &amp; VLOOKUP(Nachfragemodell!G12,Modifikationen!$A$2:$C$166,3,FALSE)))</f>
        <v>16 - Bilanzfaktoren</v>
      </c>
      <c r="H12" s="14" t="str">
        <f>(IF(ISBLANK(Nachfragemodell!H12),"",TEXT(Nachfragemodell!H12,"0") &amp; " - " &amp; VLOOKUP(Nachfragemodell!H12,Modifikationen!$A$2:$C$166,3,FALSE)))</f>
        <v/>
      </c>
      <c r="I12" s="14" t="str">
        <f>(IF(ISBLANK(Nachfragemodell!I12),"",TEXT(Nachfragemodell!I12,"0") &amp; " - " &amp; VLOOKUP(Nachfragemodell!I12,Modifikationen!$A$2:$C$166,3,FALSE)))</f>
        <v>154 - Bilanzfaktoren mit LS-Formel</v>
      </c>
      <c r="J12" s="14" t="str">
        <f>(IF(ISBLANK(Nachfragemodell!J12),"",TEXT(Nachfragemodell!J12,"0") &amp; " - " &amp; VLOOKUP(Nachfragemodell!J12,Modifikationen!$A$2:$C$166,3,FALSE)))</f>
        <v>154 - Bilanzfaktoren mit LS-Formel</v>
      </c>
      <c r="K12" s="14" t="str">
        <f>(IF(ISBLANK(Nachfragemodell!K12),"",TEXT(Nachfragemodell!K12,"0") &amp; " - " &amp; VLOOKUP(Nachfragemodell!K12,Modifikationen!$A$2:$C$166,3,FALSE)))</f>
        <v>154 - Bilanzfaktoren mit LS-Formel</v>
      </c>
      <c r="L12" s="14" t="str">
        <f>(IF(ISBLANK(Nachfragemodell!L12),"",TEXT(Nachfragemodell!L12,"0") &amp; " - " &amp; VLOOKUP(Nachfragemodell!L12,Modifikationen!$A$2:$C$166,3,FALSE)))</f>
        <v/>
      </c>
    </row>
    <row r="13" spans="1:12" ht="28.8" x14ac:dyDescent="0.3">
      <c r="A13" s="1" t="str">
        <f>IF(ISBLANK(Nachfragemodell!A13),"",Nachfragemodell!A13)</f>
        <v>Zielwahl</v>
      </c>
      <c r="B13" s="1" t="str">
        <f>IF(ISBLANK(Nachfragemodell!B13),"",Nachfragemodell!B13)</f>
        <v>Logsum-Matrizen für Logsum-Modell anlegen</v>
      </c>
      <c r="C13" s="1" t="str">
        <f>IF(ISBLANK(Nachfragemodell!C13),"",Nachfragemodell!C13)</f>
        <v>incl. Netzattribute LS_a für jede Aktivität a</v>
      </c>
      <c r="D13" s="14" t="str">
        <f>(IF(ISBLANK(Nachfragemodell!D13),"",TEXT(Nachfragemodell!D13,"0") &amp; " - " &amp; VLOOKUP(Nachfragemodell!D13,Modifikationen!$A$2:$C$166,3,FALSE)))</f>
        <v>153 - MatrizenLogsum</v>
      </c>
      <c r="E13" s="14" t="str">
        <f>(IF(ISBLANK(Nachfragemodell!E13),"",TEXT(Nachfragemodell!E13,"0") &amp; " - " &amp; VLOOKUP(Nachfragemodell!E13,Modifikationen!$A$2:$C$166,3,FALSE)))</f>
        <v>153 - MatrizenLogsum</v>
      </c>
      <c r="F13" s="14" t="str">
        <f>(IF(ISBLANK(Nachfragemodell!F13),"",TEXT(Nachfragemodell!F13,"0") &amp; " - " &amp; VLOOKUP(Nachfragemodell!F13,Modifikationen!$A$2:$C$166,3,FALSE)))</f>
        <v/>
      </c>
      <c r="G13" s="14" t="str">
        <f>(IF(ISBLANK(Nachfragemodell!G13),"",TEXT(Nachfragemodell!G13,"0") &amp; " - " &amp; VLOOKUP(Nachfragemodell!G13,Modifikationen!$A$2:$C$166,3,FALSE)))</f>
        <v>153 - MatrizenLogsum</v>
      </c>
      <c r="H13" s="14" t="str">
        <f>(IF(ISBLANK(Nachfragemodell!H13),"",TEXT(Nachfragemodell!H13,"0") &amp; " - " &amp; VLOOKUP(Nachfragemodell!H13,Modifikationen!$A$2:$C$166,3,FALSE)))</f>
        <v/>
      </c>
      <c r="I13" s="14" t="str">
        <f>(IF(ISBLANK(Nachfragemodell!I13),"",TEXT(Nachfragemodell!I13,"0") &amp; " - " &amp; VLOOKUP(Nachfragemodell!I13,Modifikationen!$A$2:$C$166,3,FALSE)))</f>
        <v>153 - MatrizenLogsum</v>
      </c>
      <c r="J13" s="14" t="str">
        <f>(IF(ISBLANK(Nachfragemodell!J13),"",TEXT(Nachfragemodell!J13,"0") &amp; " - " &amp; VLOOKUP(Nachfragemodell!J13,Modifikationen!$A$2:$C$166,3,FALSE)))</f>
        <v>153 - MatrizenLogsum</v>
      </c>
      <c r="K13" s="14" t="str">
        <f>(IF(ISBLANK(Nachfragemodell!K13),"",TEXT(Nachfragemodell!K13,"0") &amp; " - " &amp; VLOOKUP(Nachfragemodell!K13,Modifikationen!$A$2:$C$166,3,FALSE)))</f>
        <v>153 - MatrizenLogsum</v>
      </c>
      <c r="L13" s="14" t="str">
        <f>(IF(ISBLANK(Nachfragemodell!L13),"",TEXT(Nachfragemodell!L13,"0") &amp; " - " &amp; VLOOKUP(Nachfragemodell!L13,Modifikationen!$A$2:$C$166,3,FALSE)))</f>
        <v/>
      </c>
    </row>
    <row r="14" spans="1:12" ht="43.2" x14ac:dyDescent="0.3">
      <c r="A14" s="1" t="str">
        <f>IF(ISBLANK(Nachfragemodell!A14),"",Nachfragemodell!A14)</f>
        <v>Zielwahl</v>
      </c>
      <c r="B14" s="1" t="str">
        <f>IF(ISBLANK(Nachfragemodell!B14),"",Nachfragemodell!B14)</f>
        <v>Logsum-Korrekturfaktoren Oberbezirke</v>
      </c>
      <c r="C14" s="1" t="str">
        <f>IF(ISBLANK(Nachfragemodell!C14),"",Nachfragemodell!C14)</f>
        <v>oberbezirksspezifische Korrekturfaktoren nach Aktivität</v>
      </c>
      <c r="D14" s="14" t="str">
        <f>(IF(ISBLANK(Nachfragemodell!D14),"",TEXT(Nachfragemodell!D14,"0") &amp; " - " &amp; VLOOKUP(Nachfragemodell!D14,Modifikationen!$A$2:$C$166,3,FALSE)))</f>
        <v>163 - KF_Logsum_Aktivity</v>
      </c>
      <c r="E14" s="14" t="str">
        <f>(IF(ISBLANK(Nachfragemodell!E14),"",TEXT(Nachfragemodell!E14,"0") &amp; " - " &amp; VLOOKUP(Nachfragemodell!E14,Modifikationen!$A$2:$C$166,3,FALSE)))</f>
        <v>163 - KF_Logsum_Aktivity</v>
      </c>
      <c r="F14" s="14" t="str">
        <f>(IF(ISBLANK(Nachfragemodell!F14),"",TEXT(Nachfragemodell!F14,"0") &amp; " - " &amp; VLOOKUP(Nachfragemodell!F14,Modifikationen!$A$2:$C$166,3,FALSE)))</f>
        <v/>
      </c>
      <c r="G14" s="14" t="str">
        <f>(IF(ISBLANK(Nachfragemodell!G14),"",TEXT(Nachfragemodell!G14,"0") &amp; " - " &amp; VLOOKUP(Nachfragemodell!G14,Modifikationen!$A$2:$C$166,3,FALSE)))</f>
        <v>163 - KF_Logsum_Aktivity</v>
      </c>
      <c r="H14" s="14" t="str">
        <f>(IF(ISBLANK(Nachfragemodell!H14),"",TEXT(Nachfragemodell!H14,"0") &amp; " - " &amp; VLOOKUP(Nachfragemodell!H14,Modifikationen!$A$2:$C$166,3,FALSE)))</f>
        <v/>
      </c>
      <c r="I14" s="14" t="str">
        <f>(IF(ISBLANK(Nachfragemodell!I14),"",TEXT(Nachfragemodell!I14,"0") &amp; " - " &amp; VLOOKUP(Nachfragemodell!I14,Modifikationen!$A$2:$C$166,3,FALSE)))</f>
        <v>163 - KF_Logsum_Aktivity</v>
      </c>
      <c r="J14" s="14" t="str">
        <f>(IF(ISBLANK(Nachfragemodell!J14),"",TEXT(Nachfragemodell!J14,"0") &amp; " - " &amp; VLOOKUP(Nachfragemodell!J14,Modifikationen!$A$2:$C$166,3,FALSE)))</f>
        <v>163 - KF_Logsum_Aktivity</v>
      </c>
      <c r="K14" s="14" t="str">
        <f>(IF(ISBLANK(Nachfragemodell!K14),"",TEXT(Nachfragemodell!K14,"0") &amp; " - " &amp; VLOOKUP(Nachfragemodell!K14,Modifikationen!$A$2:$C$166,3,FALSE)))</f>
        <v>163 - KF_Logsum_Aktivity</v>
      </c>
      <c r="L14" s="14" t="str">
        <f>(IF(ISBLANK(Nachfragemodell!L14),"",TEXT(Nachfragemodell!L14,"0") &amp; " - " &amp; VLOOKUP(Nachfragemodell!L14,Modifikationen!$A$2:$C$166,3,FALSE)))</f>
        <v/>
      </c>
    </row>
    <row r="15" spans="1:12" ht="43.2" x14ac:dyDescent="0.3">
      <c r="A15" s="1" t="str">
        <f>IF(ISBLANK(Nachfragemodell!A15),"",Nachfragemodell!A15)</f>
        <v>Ziel- und Verkehrsmittelwahl</v>
      </c>
      <c r="B15" s="1" t="str">
        <f>IF(ISBLANK(Nachfragemodell!B15),"",Nachfragemodell!B15)</f>
        <v>Parameter Ziel- und Verkehrsmittelwahl</v>
      </c>
      <c r="C15" s="1" t="str">
        <f>IF(ISBLANK(Nachfragemodell!C15),"",Nachfragemodell!C15)</f>
        <v>Modell-Koeffizienten, teilweise werden Startwerte bei Kalibrierung geändert</v>
      </c>
      <c r="D15" s="14" t="str">
        <f>(IF(ISBLANK(Nachfragemodell!D15),"",TEXT(Nachfragemodell!D15,"0") &amp; " - " &amp; VLOOKUP(Nachfragemodell!D15,Modifikationen!$A$2:$C$166,3,FALSE)))</f>
        <v>157 - Params Ziel_VMWahl mit LS-Formel</v>
      </c>
      <c r="E15" s="14" t="str">
        <f>(IF(ISBLANK(Nachfragemodell!E15),"",TEXT(Nachfragemodell!E15,"0") &amp; " - " &amp; VLOOKUP(Nachfragemodell!E15,Modifikationen!$A$2:$C$166,3,FALSE)))</f>
        <v>157 - Params Ziel_VMWahl mit LS-Formel</v>
      </c>
      <c r="F15" s="14" t="str">
        <f>(IF(ISBLANK(Nachfragemodell!F15),"",TEXT(Nachfragemodell!F15,"0") &amp; " - " &amp; VLOOKUP(Nachfragemodell!F15,Modifikationen!$A$2:$C$166,3,FALSE)))</f>
        <v/>
      </c>
      <c r="G15" s="14" t="str">
        <f>(IF(ISBLANK(Nachfragemodell!G15),"",TEXT(Nachfragemodell!G15,"0") &amp; " - " &amp; VLOOKUP(Nachfragemodell!G15,Modifikationen!$A$2:$C$166,3,FALSE)))</f>
        <v>157 - Params Ziel_VMWahl mit LS-Formel</v>
      </c>
      <c r="H15" s="14" t="str">
        <f>(IF(ISBLANK(Nachfragemodell!H15),"",TEXT(Nachfragemodell!H15,"0") &amp; " - " &amp; VLOOKUP(Nachfragemodell!H15,Modifikationen!$A$2:$C$166,3,FALSE)))</f>
        <v/>
      </c>
      <c r="I15" s="14" t="str">
        <f>(IF(ISBLANK(Nachfragemodell!I15),"",TEXT(Nachfragemodell!I15,"0") &amp; " - " &amp; VLOOKUP(Nachfragemodell!I15,Modifikationen!$A$2:$C$166,3,FALSE)))</f>
        <v>157 - Params Ziel_VMWahl mit LS-Formel</v>
      </c>
      <c r="J15" s="14" t="str">
        <f>(IF(ISBLANK(Nachfragemodell!J15),"",TEXT(Nachfragemodell!J15,"0") &amp; " - " &amp; VLOOKUP(Nachfragemodell!J15,Modifikationen!$A$2:$C$166,3,FALSE)))</f>
        <v>157 - Params Ziel_VMWahl mit LS-Formel</v>
      </c>
      <c r="K15" s="14" t="str">
        <f>(IF(ISBLANK(Nachfragemodell!K15),"",TEXT(Nachfragemodell!K15,"0") &amp; " - " &amp; VLOOKUP(Nachfragemodell!K15,Modifikationen!$A$2:$C$166,3,FALSE)))</f>
        <v>157 - Params Ziel_VMWahl mit LS-Formel</v>
      </c>
      <c r="L15" s="14" t="str">
        <f>(IF(ISBLANK(Nachfragemodell!L15),"",TEXT(Nachfragemodell!L15,"0") &amp; " - " &amp; VLOOKUP(Nachfragemodell!L15,Modifikationen!$A$2:$C$166,3,FALSE)))</f>
        <v/>
      </c>
    </row>
    <row r="16" spans="1:12" ht="43.2" x14ac:dyDescent="0.3">
      <c r="A16" s="1" t="str">
        <f>IF(ISBLANK(Nachfragemodell!A16),"",Nachfragemodell!A16)</f>
        <v>Ziel- und Verkehrsmittelwahl</v>
      </c>
      <c r="B16" s="1" t="str">
        <f>IF(ISBLANK(Nachfragemodell!B16),"",Nachfragemodell!B16)</f>
        <v>Parameter Ziel- und Verkehrsmittelwahl kalibriert</v>
      </c>
      <c r="C16" s="1" t="str">
        <f>IF(ISBLANK(Nachfragemodell!C16),"",Nachfragemodell!C16)</f>
        <v>durch Kalibrierung geänderte Modell-Koeffizienten</v>
      </c>
      <c r="D16" s="14" t="str">
        <f>(IF(ISBLANK(Nachfragemodell!D16),"",TEXT(Nachfragemodell!D16,"0") &amp; " - " &amp; VLOOKUP(Nachfragemodell!D16,Modifikationen!$A$2:$C$166,3,FALSE)))</f>
        <v>158 - Parameters_Visem mit LS-Formel</v>
      </c>
      <c r="E16" s="14" t="str">
        <f>(IF(ISBLANK(Nachfragemodell!E16),"",TEXT(Nachfragemodell!E16,"0") &amp; " - " &amp; VLOOKUP(Nachfragemodell!E16,Modifikationen!$A$2:$C$166,3,FALSE)))</f>
        <v>158 - Parameters_Visem mit LS-Formel</v>
      </c>
      <c r="F16" s="14" t="str">
        <f>(IF(ISBLANK(Nachfragemodell!F16),"",TEXT(Nachfragemodell!F16,"0") &amp; " - " &amp; VLOOKUP(Nachfragemodell!F16,Modifikationen!$A$2:$C$166,3,FALSE)))</f>
        <v/>
      </c>
      <c r="G16" s="14" t="str">
        <f>(IF(ISBLANK(Nachfragemodell!G16),"",TEXT(Nachfragemodell!G16,"0") &amp; " - " &amp; VLOOKUP(Nachfragemodell!G16,Modifikationen!$A$2:$C$166,3,FALSE)))</f>
        <v>158 - Parameters_Visem mit LS-Formel</v>
      </c>
      <c r="H16" s="14" t="str">
        <f>(IF(ISBLANK(Nachfragemodell!H16),"",TEXT(Nachfragemodell!H16,"0") &amp; " - " &amp; VLOOKUP(Nachfragemodell!H16,Modifikationen!$A$2:$C$166,3,FALSE)))</f>
        <v/>
      </c>
      <c r="I16" s="14" t="str">
        <f>(IF(ISBLANK(Nachfragemodell!I16),"",TEXT(Nachfragemodell!I16,"0") &amp; " - " &amp; VLOOKUP(Nachfragemodell!I16,Modifikationen!$A$2:$C$166,3,FALSE)))</f>
        <v>158 - Parameters_Visem mit LS-Formel</v>
      </c>
      <c r="J16" s="14" t="str">
        <f>(IF(ISBLANK(Nachfragemodell!J16),"",TEXT(Nachfragemodell!J16,"0") &amp; " - " &amp; VLOOKUP(Nachfragemodell!J16,Modifikationen!$A$2:$C$166,3,FALSE)))</f>
        <v>158 - Parameters_Visem mit LS-Formel</v>
      </c>
      <c r="K16" s="14" t="str">
        <f>(IF(ISBLANK(Nachfragemodell!K16),"",TEXT(Nachfragemodell!K16,"0") &amp; " - " &amp; VLOOKUP(Nachfragemodell!K16,Modifikationen!$A$2:$C$166,3,FALSE)))</f>
        <v>158 - Parameters_Visem mit LS-Formel</v>
      </c>
      <c r="L16" s="14" t="str">
        <f>(IF(ISBLANK(Nachfragemodell!L16),"",TEXT(Nachfragemodell!L16,"0") &amp; " - " &amp; VLOOKUP(Nachfragemodell!L16,Modifikationen!$A$2:$C$166,3,FALSE)))</f>
        <v/>
      </c>
    </row>
    <row r="17" spans="1:12" ht="43.2" x14ac:dyDescent="0.3">
      <c r="A17" s="1" t="str">
        <f>IF(ISBLANK(Nachfragemodell!A17),"",Nachfragemodell!A17)</f>
        <v>Ziel- und Verkehrsmittelwahl</v>
      </c>
      <c r="B17" s="1" t="str">
        <f>IF(ISBLANK(Nachfragemodell!B17),"",Nachfragemodell!B17)</f>
        <v>Zielwerte ModalSplit und Distanzen</v>
      </c>
      <c r="C17" s="1" t="str">
        <f>IF(ISBLANK(Nachfragemodell!C17),"",Nachfragemodell!C17)</f>
        <v>Zielwerte, an denen das Modell kalibriert werden soll</v>
      </c>
      <c r="D17" s="14" t="str">
        <f>(IF(ISBLANK(Nachfragemodell!D17),"",TEXT(Nachfragemodell!D17,"0") &amp; " - " &amp; VLOOKUP(Nachfragemodell!D17,Modifikationen!$A$2:$C$166,3,FALSE)))</f>
        <v>18 - Zielwerte ModalSplit und Distanzen</v>
      </c>
      <c r="E17" s="14" t="str">
        <f>(IF(ISBLANK(Nachfragemodell!E17),"",TEXT(Nachfragemodell!E17,"0") &amp; " - " &amp; VLOOKUP(Nachfragemodell!E17,Modifikationen!$A$2:$C$166,3,FALSE)))</f>
        <v>18 - Zielwerte ModalSplit und Distanzen</v>
      </c>
      <c r="F17" s="14" t="str">
        <f>(IF(ISBLANK(Nachfragemodell!F17),"",TEXT(Nachfragemodell!F17,"0") &amp; " - " &amp; VLOOKUP(Nachfragemodell!F17,Modifikationen!$A$2:$C$166,3,FALSE)))</f>
        <v/>
      </c>
      <c r="G17" s="14" t="str">
        <f>(IF(ISBLANK(Nachfragemodell!G17),"",TEXT(Nachfragemodell!G17,"0") &amp; " - " &amp; VLOOKUP(Nachfragemodell!G17,Modifikationen!$A$2:$C$166,3,FALSE)))</f>
        <v/>
      </c>
      <c r="H17" s="14" t="str">
        <f>(IF(ISBLANK(Nachfragemodell!H17),"",TEXT(Nachfragemodell!H17,"0") &amp; " - " &amp; VLOOKUP(Nachfragemodell!H17,Modifikationen!$A$2:$C$166,3,FALSE)))</f>
        <v/>
      </c>
      <c r="I17" s="14" t="str">
        <f>(IF(ISBLANK(Nachfragemodell!I17),"",TEXT(Nachfragemodell!I17,"0") &amp; " - " &amp; VLOOKUP(Nachfragemodell!I17,Modifikationen!$A$2:$C$166,3,FALSE)))</f>
        <v/>
      </c>
      <c r="J17" s="14" t="str">
        <f>(IF(ISBLANK(Nachfragemodell!J17),"",TEXT(Nachfragemodell!J17,"0") &amp; " - " &amp; VLOOKUP(Nachfragemodell!J17,Modifikationen!$A$2:$C$166,3,FALSE)))</f>
        <v/>
      </c>
      <c r="K17" s="14" t="str">
        <f>(IF(ISBLANK(Nachfragemodell!K17),"",TEXT(Nachfragemodell!K17,"0") &amp; " - " &amp; VLOOKUP(Nachfragemodell!K17,Modifikationen!$A$2:$C$166,3,FALSE)))</f>
        <v/>
      </c>
      <c r="L17" s="14" t="str">
        <f>(IF(ISBLANK(Nachfragemodell!L17),"",TEXT(Nachfragemodell!L17,"0") &amp; " - " &amp; VLOOKUP(Nachfragemodell!L17,Modifikationen!$A$2:$C$166,3,FALSE)))</f>
        <v/>
      </c>
    </row>
    <row r="18" spans="1:12" ht="57.6" x14ac:dyDescent="0.3">
      <c r="A18" s="1" t="str">
        <f>IF(ISBLANK(Nachfragemodell!A18),"",Nachfragemodell!A18)</f>
        <v>Ziel- und Verkehrsmittelwahl</v>
      </c>
      <c r="B18" s="1" t="str">
        <f>IF(ISBLANK(Nachfragemodell!B18),"",Nachfragemodell!B18)</f>
        <v xml:space="preserve">speichere Parameter Ziel- und Verkehrsmittelwahl </v>
      </c>
      <c r="C18" s="1" t="str">
        <f>IF(ISBLANK(Nachfragemodell!C18),"",Nachfragemodell!C18)</f>
        <v/>
      </c>
      <c r="D18" s="14" t="str">
        <f>(IF(ISBLANK(Nachfragemodell!D18),"",TEXT(Nachfragemodell!D18,"0") &amp; " - " &amp; VLOOKUP(Nachfragemodell!D18,Modifikationen!$A$2:$C$166,3,FALSE)))</f>
        <v>156 - VisemNachfrage mit LS-Formel kalibriert speichern</v>
      </c>
      <c r="E18" s="14" t="str">
        <f>(IF(ISBLANK(Nachfragemodell!E18),"",TEXT(Nachfragemodell!E18,"0") &amp; " - " &amp; VLOOKUP(Nachfragemodell!E18,Modifikationen!$A$2:$C$166,3,FALSE)))</f>
        <v>156 - VisemNachfrage mit LS-Formel kalibriert speichern</v>
      </c>
      <c r="F18" s="14" t="str">
        <f>(IF(ISBLANK(Nachfragemodell!F18),"",TEXT(Nachfragemodell!F18,"0") &amp; " - " &amp; VLOOKUP(Nachfragemodell!F18,Modifikationen!$A$2:$C$166,3,FALSE)))</f>
        <v/>
      </c>
      <c r="G18" s="14" t="str">
        <f>(IF(ISBLANK(Nachfragemodell!G18),"",TEXT(Nachfragemodell!G18,"0") &amp; " - " &amp; VLOOKUP(Nachfragemodell!G18,Modifikationen!$A$2:$C$166,3,FALSE)))</f>
        <v/>
      </c>
      <c r="H18" s="14" t="str">
        <f>(IF(ISBLANK(Nachfragemodell!H18),"",TEXT(Nachfragemodell!H18,"0") &amp; " - " &amp; VLOOKUP(Nachfragemodell!H18,Modifikationen!$A$2:$C$166,3,FALSE)))</f>
        <v/>
      </c>
      <c r="I18" s="14" t="str">
        <f>(IF(ISBLANK(Nachfragemodell!I18),"",TEXT(Nachfragemodell!I18,"0") &amp; " - " &amp; VLOOKUP(Nachfragemodell!I18,Modifikationen!$A$2:$C$166,3,FALSE)))</f>
        <v/>
      </c>
      <c r="J18" s="14" t="str">
        <f>(IF(ISBLANK(Nachfragemodell!J18),"",TEXT(Nachfragemodell!J18,"0") &amp; " - " &amp; VLOOKUP(Nachfragemodell!J18,Modifikationen!$A$2:$C$166,3,FALSE)))</f>
        <v/>
      </c>
      <c r="K18" s="14" t="str">
        <f>(IF(ISBLANK(Nachfragemodell!K18),"",TEXT(Nachfragemodell!K18,"0") &amp; " - " &amp; VLOOKUP(Nachfragemodell!K18,Modifikationen!$A$2:$C$166,3,FALSE)))</f>
        <v/>
      </c>
      <c r="L18" s="14" t="str">
        <f>(IF(ISBLANK(Nachfragemodell!L18),"",TEXT(Nachfragemodell!L18,"0") &amp; " - " &amp; VLOOKUP(Nachfragemodell!L18,Modifikationen!$A$2:$C$166,3,FALSE)))</f>
        <v/>
      </c>
    </row>
    <row r="19" spans="1:12" ht="43.2" x14ac:dyDescent="0.3">
      <c r="A19" s="1" t="str">
        <f>IF(ISBLANK(Nachfragemodell!A19),"",Nachfragemodell!A19)</f>
        <v>Ziel- und Verkehrsmittelwahl</v>
      </c>
      <c r="B19" s="1" t="str">
        <f>IF(ISBLANK(Nachfragemodell!B19),"",Nachfragemodell!B19)</f>
        <v>IV-Kenngrößenmatrizen laden</v>
      </c>
      <c r="C19" s="1" t="str">
        <f>IF(ISBLANK(Nachfragemodell!C19),"",Nachfragemodell!C19)</f>
        <v/>
      </c>
      <c r="D19" s="14" t="str">
        <f>(IF(ISBLANK(Nachfragemodell!D19),"",TEXT(Nachfragemodell!D19,"0") &amp; " - " &amp; VLOOKUP(Nachfragemodell!D19,Modifikationen!$A$2:$C$166,3,FALSE)))</f>
        <v>155 - IV-KGMatrizen mit LS-Formel</v>
      </c>
      <c r="E19" s="14" t="str">
        <f>(IF(ISBLANK(Nachfragemodell!E19),"",TEXT(Nachfragemodell!E19,"0") &amp; " - " &amp; VLOOKUP(Nachfragemodell!E19,Modifikationen!$A$2:$C$166,3,FALSE)))</f>
        <v>155 - IV-KGMatrizen mit LS-Formel</v>
      </c>
      <c r="F19" s="14" t="str">
        <f>(IF(ISBLANK(Nachfragemodell!F19),"",TEXT(Nachfragemodell!F19,"0") &amp; " - " &amp; VLOOKUP(Nachfragemodell!F19,Modifikationen!$A$2:$C$166,3,FALSE)))</f>
        <v/>
      </c>
      <c r="G19" s="14" t="str">
        <f>(IF(ISBLANK(Nachfragemodell!G19),"",TEXT(Nachfragemodell!G19,"0") &amp; " - " &amp; VLOOKUP(Nachfragemodell!G19,Modifikationen!$A$2:$C$166,3,FALSE)))</f>
        <v>155 - IV-KGMatrizen mit LS-Formel</v>
      </c>
      <c r="H19" s="14" t="str">
        <f>(IF(ISBLANK(Nachfragemodell!H19),"",TEXT(Nachfragemodell!H19,"0") &amp; " - " &amp; VLOOKUP(Nachfragemodell!H19,Modifikationen!$A$2:$C$166,3,FALSE)))</f>
        <v/>
      </c>
      <c r="I19" s="14" t="str">
        <f>(IF(ISBLANK(Nachfragemodell!I19),"",TEXT(Nachfragemodell!I19,"0") &amp; " - " &amp; VLOOKUP(Nachfragemodell!I19,Modifikationen!$A$2:$C$166,3,FALSE)))</f>
        <v/>
      </c>
      <c r="J19" s="14" t="str">
        <f>(IF(ISBLANK(Nachfragemodell!J19),"",TEXT(Nachfragemodell!J19,"0") &amp; " - " &amp; VLOOKUP(Nachfragemodell!J19,Modifikationen!$A$2:$C$166,3,FALSE)))</f>
        <v/>
      </c>
      <c r="K19" s="14" t="str">
        <f>(IF(ISBLANK(Nachfragemodell!K19),"",TEXT(Nachfragemodell!K19,"0") &amp; " - " &amp; VLOOKUP(Nachfragemodell!K19,Modifikationen!$A$2:$C$166,3,FALSE)))</f>
        <v/>
      </c>
      <c r="L19" s="14" t="str">
        <f>(IF(ISBLANK(Nachfragemodell!L19),"",TEXT(Nachfragemodell!L19,"0") &amp; " - " &amp; VLOOKUP(Nachfragemodell!L19,Modifikationen!$A$2:$C$166,3,FALSE)))</f>
        <v/>
      </c>
    </row>
    <row r="20" spans="1:12" ht="28.8" x14ac:dyDescent="0.3">
      <c r="A20" s="1" t="str">
        <f>IF(ISBLANK(Nachfragemodell!A20),"",Nachfragemodell!A20)</f>
        <v>Verkehrsmittelwahl</v>
      </c>
      <c r="B20" s="1" t="str">
        <f>IF(ISBLANK(Nachfragemodell!B20),"",Nachfragemodell!B20)</f>
        <v>Parameter Parken</v>
      </c>
      <c r="C20" s="1" t="str">
        <f>IF(ISBLANK(Nachfragemodell!C20),"",Nachfragemodell!C20)</f>
        <v/>
      </c>
      <c r="D20" s="14" t="str">
        <f>(IF(ISBLANK(Nachfragemodell!D20),"",TEXT(Nachfragemodell!D20,"0") &amp; " - " &amp; VLOOKUP(Nachfragemodell!D20,Modifikationen!$A$2:$C$166,3,FALSE)))</f>
        <v>84 - Parameter Parken</v>
      </c>
      <c r="E20" s="14" t="str">
        <f>(IF(ISBLANK(Nachfragemodell!E20),"",TEXT(Nachfragemodell!E20,"0") &amp; " - " &amp; VLOOKUP(Nachfragemodell!E20,Modifikationen!$A$2:$C$166,3,FALSE)))</f>
        <v>84 - Parameter Parken</v>
      </c>
      <c r="F20" s="14" t="str">
        <f>(IF(ISBLANK(Nachfragemodell!F20),"",TEXT(Nachfragemodell!F20,"0") &amp; " - " &amp; VLOOKUP(Nachfragemodell!F20,Modifikationen!$A$2:$C$166,3,FALSE)))</f>
        <v/>
      </c>
      <c r="G20" s="14" t="str">
        <f>(IF(ISBLANK(Nachfragemodell!G20),"",TEXT(Nachfragemodell!G20,"0") &amp; " - " &amp; VLOOKUP(Nachfragemodell!G20,Modifikationen!$A$2:$C$166,3,FALSE)))</f>
        <v>84 - Parameter Parken</v>
      </c>
      <c r="H20" s="14" t="str">
        <f>(IF(ISBLANK(Nachfragemodell!H20),"",TEXT(Nachfragemodell!H20,"0") &amp; " - " &amp; VLOOKUP(Nachfragemodell!H20,Modifikationen!$A$2:$C$166,3,FALSE)))</f>
        <v/>
      </c>
      <c r="I20" s="14" t="str">
        <f>(IF(ISBLANK(Nachfragemodell!I20),"",TEXT(Nachfragemodell!I20,"0") &amp; " - " &amp; VLOOKUP(Nachfragemodell!I20,Modifikationen!$A$2:$C$166,3,FALSE)))</f>
        <v>84 - Parameter Parken</v>
      </c>
      <c r="J20" s="14" t="str">
        <f>(IF(ISBLANK(Nachfragemodell!J20),"",TEXT(Nachfragemodell!J20,"0") &amp; " - " &amp; VLOOKUP(Nachfragemodell!J20,Modifikationen!$A$2:$C$166,3,FALSE)))</f>
        <v>84 - Parameter Parken</v>
      </c>
      <c r="K20" s="14" t="str">
        <f>(IF(ISBLANK(Nachfragemodell!K20),"",TEXT(Nachfragemodell!K20,"0") &amp; " - " &amp; VLOOKUP(Nachfragemodell!K20,Modifikationen!$A$2:$C$166,3,FALSE)))</f>
        <v>84 - Parameter Parken</v>
      </c>
      <c r="L20" s="14" t="str">
        <f>(IF(ISBLANK(Nachfragemodell!L20),"",TEXT(Nachfragemodell!L20,"0") &amp; " - " &amp; VLOOKUP(Nachfragemodell!L20,Modifikationen!$A$2:$C$166,3,FALSE)))</f>
        <v/>
      </c>
    </row>
    <row r="21" spans="1:12" ht="28.8" x14ac:dyDescent="0.3">
      <c r="A21" s="1" t="str">
        <f>IF(ISBLANK(Nachfragemodell!A21),"",Nachfragemodell!A21)</f>
        <v>Verkehrsmittelwahl</v>
      </c>
      <c r="B21" s="1" t="str">
        <f>IF(ISBLANK(Nachfragemodell!B21),"",Nachfragemodell!B21)</f>
        <v>Faktor Tickets</v>
      </c>
      <c r="C21" s="1" t="str">
        <f>IF(ISBLANK(Nachfragemodell!C21),"",Nachfragemodell!C21)</f>
        <v>aktiviätenspezifische Multiplikatoren des ÖV-Einzelticket-Preises sowie aktivitätenspezifische Multiplikatoren für die Fahrtkosten der Pkw-Mitfahrer</v>
      </c>
      <c r="D21" s="14" t="str">
        <f>(IF(ISBLANK(Nachfragemodell!D21),"",TEXT(Nachfragemodell!D21,"0") &amp; " - " &amp; VLOOKUP(Nachfragemodell!D21,Modifikationen!$A$2:$C$166,3,FALSE)))</f>
        <v>162 - Factor_Tickets</v>
      </c>
      <c r="E21" s="14" t="str">
        <f>(IF(ISBLANK(Nachfragemodell!E21),"",TEXT(Nachfragemodell!E21,"0") &amp; " - " &amp; VLOOKUP(Nachfragemodell!E21,Modifikationen!$A$2:$C$166,3,FALSE)))</f>
        <v>162 - Factor_Tickets</v>
      </c>
      <c r="F21" s="14" t="str">
        <f>(IF(ISBLANK(Nachfragemodell!F21),"",TEXT(Nachfragemodell!F21,"0") &amp; " - " &amp; VLOOKUP(Nachfragemodell!F21,Modifikationen!$A$2:$C$166,3,FALSE)))</f>
        <v/>
      </c>
      <c r="G21" s="14" t="str">
        <f>(IF(ISBLANK(Nachfragemodell!G21),"",TEXT(Nachfragemodell!G21,"0") &amp; " - " &amp; VLOOKUP(Nachfragemodell!G21,Modifikationen!$A$2:$C$166,3,FALSE)))</f>
        <v>162 - Factor_Tickets</v>
      </c>
      <c r="H21" s="14" t="str">
        <f>(IF(ISBLANK(Nachfragemodell!H21),"",TEXT(Nachfragemodell!H21,"0") &amp; " - " &amp; VLOOKUP(Nachfragemodell!H21,Modifikationen!$A$2:$C$166,3,FALSE)))</f>
        <v/>
      </c>
      <c r="I21" s="14" t="str">
        <f>(IF(ISBLANK(Nachfragemodell!I21),"",TEXT(Nachfragemodell!I21,"0") &amp; " - " &amp; VLOOKUP(Nachfragemodell!I21,Modifikationen!$A$2:$C$166,3,FALSE)))</f>
        <v>162 - Factor_Tickets</v>
      </c>
      <c r="J21" s="14" t="str">
        <f>(IF(ISBLANK(Nachfragemodell!J21),"",TEXT(Nachfragemodell!J21,"0") &amp; " - " &amp; VLOOKUP(Nachfragemodell!J21,Modifikationen!$A$2:$C$166,3,FALSE)))</f>
        <v>162 - Factor_Tickets</v>
      </c>
      <c r="K21" s="14" t="str">
        <f>(IF(ISBLANK(Nachfragemodell!K21),"",TEXT(Nachfragemodell!K21,"0") &amp; " - " &amp; VLOOKUP(Nachfragemodell!K21,Modifikationen!$A$2:$C$166,3,FALSE)))</f>
        <v>162 - Factor_Tickets</v>
      </c>
      <c r="L21" s="14" t="str">
        <f>(IF(ISBLANK(Nachfragemodell!L21),"",TEXT(Nachfragemodell!L21,"0") &amp; " - " &amp; VLOOKUP(Nachfragemodell!L21,Modifikationen!$A$2:$C$166,3,FALSE)))</f>
        <v/>
      </c>
    </row>
    <row r="22" spans="1:12" ht="28.8" x14ac:dyDescent="0.3">
      <c r="A22" s="1" t="str">
        <f>IF(ISBLANK(Nachfragemodell!A22),"",Nachfragemodell!A22)</f>
        <v/>
      </c>
      <c r="B22" s="1" t="str">
        <f>IF(ISBLANK(Nachfragemodell!B22),"",Nachfragemodell!B22)</f>
        <v/>
      </c>
      <c r="C22" s="1" t="str">
        <f>IF(ISBLANK(Nachfragemodell!C22),"",Nachfragemodell!C22)</f>
        <v/>
      </c>
      <c r="D22" s="14" t="str">
        <f>(IF(ISBLANK(Nachfragemodell!D22),"",TEXT(Nachfragemodell!D22,"0") &amp; " - " &amp; VLOOKUP(Nachfragemodell!D22,Modifikationen!$A$2:$C$166,3,FALSE)))</f>
        <v/>
      </c>
      <c r="E22" s="14" t="str">
        <f>(IF(ISBLANK(Nachfragemodell!E22),"",TEXT(Nachfragemodell!E22,"0") &amp; " - " &amp; VLOOKUP(Nachfragemodell!E22,Modifikationen!$A$2:$C$166,3,FALSE)))</f>
        <v/>
      </c>
      <c r="F22" s="14" t="str">
        <f>(IF(ISBLANK(Nachfragemodell!F22),"",TEXT(Nachfragemodell!F22,"0") &amp; " - " &amp; VLOOKUP(Nachfragemodell!F22,Modifikationen!$A$2:$C$166,3,FALSE)))</f>
        <v/>
      </c>
      <c r="G22" s="14" t="str">
        <f>(IF(ISBLANK(Nachfragemodell!G22),"",TEXT(Nachfragemodell!G22,"0") &amp; " - " &amp; VLOOKUP(Nachfragemodell!G22,Modifikationen!$A$2:$C$166,3,FALSE)))</f>
        <v/>
      </c>
      <c r="H22" s="14" t="str">
        <f>(IF(ISBLANK(Nachfragemodell!H22),"",TEXT(Nachfragemodell!H22,"0") &amp; " - " &amp; VLOOKUP(Nachfragemodell!H22,Modifikationen!$A$2:$C$166,3,FALSE)))</f>
        <v/>
      </c>
      <c r="I22" s="14" t="str">
        <f>(IF(ISBLANK(Nachfragemodell!I22),"",TEXT(Nachfragemodell!I22,"0") &amp; " - " &amp; VLOOKUP(Nachfragemodell!I22,Modifikationen!$A$2:$C$166,3,FALSE)))</f>
        <v/>
      </c>
      <c r="J22" s="14" t="str">
        <f>(IF(ISBLANK(Nachfragemodell!J22),"",TEXT(Nachfragemodell!J22,"0") &amp; " - " &amp; VLOOKUP(Nachfragemodell!J22,Modifikationen!$A$2:$C$166,3,FALSE)))</f>
        <v/>
      </c>
      <c r="K22" s="14" t="str">
        <f>(IF(ISBLANK(Nachfragemodell!K22),"",TEXT(Nachfragemodell!K22,"0") &amp; " - " &amp; VLOOKUP(Nachfragemodell!K22,Modifikationen!$A$2:$C$166,3,FALSE)))</f>
        <v/>
      </c>
      <c r="L22" s="14" t="str">
        <f>(IF(ISBLANK(Nachfragemodell!L22),"",TEXT(Nachfragemodell!L22,"0") &amp; " - " &amp; VLOOKUP(Nachfragemodell!L22,Modifikationen!$A$2:$C$166,3,FALSE)))</f>
        <v/>
      </c>
    </row>
    <row r="23" spans="1:12" ht="28.8" x14ac:dyDescent="0.3">
      <c r="A23" s="1" t="str">
        <f>IF(ISBLANK(Nachfragemodell!A23),"",Nachfragemodell!A23)</f>
        <v>Strukturdaten</v>
      </c>
      <c r="B23" s="1" t="str">
        <f>IF(ISBLANK(Nachfragemodell!B23),"",Nachfragemodell!B23)</f>
        <v>Alle Strukturdaten als Bezirksattribute</v>
      </c>
      <c r="C23" s="1" t="str">
        <f>IF(ISBLANK(Nachfragemodell!C23),"",Nachfragemodell!C23)</f>
        <v/>
      </c>
      <c r="D23" s="14" t="str">
        <f>(IF(ISBLANK(Nachfragemodell!D23),"",TEXT(Nachfragemodell!D23,"0") &amp; " - " &amp; VLOOKUP(Nachfragemodell!D23,Modifikationen!$A$2:$C$166,3,FALSE)))</f>
        <v>91 - Strukturdaten</v>
      </c>
      <c r="E23" s="14" t="str">
        <f>(IF(ISBLANK(Nachfragemodell!E23),"",TEXT(Nachfragemodell!E23,"0") &amp; " - " &amp; VLOOKUP(Nachfragemodell!E23,Modifikationen!$A$2:$C$166,3,FALSE)))</f>
        <v>91 - Strukturdaten</v>
      </c>
      <c r="F23" s="14" t="str">
        <f>(IF(ISBLANK(Nachfragemodell!F23),"",TEXT(Nachfragemodell!F23,"0") &amp; " - " &amp; VLOOKUP(Nachfragemodell!F23,Modifikationen!$A$2:$C$166,3,FALSE)))</f>
        <v>91 - Strukturdaten</v>
      </c>
      <c r="G23" s="14" t="str">
        <f>(IF(ISBLANK(Nachfragemodell!G23),"",TEXT(Nachfragemodell!G23,"0") &amp; " - " &amp; VLOOKUP(Nachfragemodell!G23,Modifikationen!$A$2:$C$166,3,FALSE)))</f>
        <v>91 - Strukturdaten</v>
      </c>
      <c r="H23" s="14" t="str">
        <f>(IF(ISBLANK(Nachfragemodell!H23),"",TEXT(Nachfragemodell!H23,"0") &amp; " - " &amp; VLOOKUP(Nachfragemodell!H23,Modifikationen!$A$2:$C$166,3,FALSE)))</f>
        <v>91 - Strukturdaten</v>
      </c>
      <c r="I23" s="14" t="str">
        <f>(IF(ISBLANK(Nachfragemodell!I23),"",TEXT(Nachfragemodell!I23,"0") &amp; " - " &amp; VLOOKUP(Nachfragemodell!I23,Modifikationen!$A$2:$C$166,3,FALSE)))</f>
        <v>91 - Strukturdaten</v>
      </c>
      <c r="J23" s="14" t="str">
        <f>(IF(ISBLANK(Nachfragemodell!J23),"",TEXT(Nachfragemodell!J23,"0") &amp; " - " &amp; VLOOKUP(Nachfragemodell!J23,Modifikationen!$A$2:$C$166,3,FALSE)))</f>
        <v>91 - Strukturdaten</v>
      </c>
      <c r="K23" s="14" t="str">
        <f>(IF(ISBLANK(Nachfragemodell!K23),"",TEXT(Nachfragemodell!K23,"0") &amp; " - " &amp; VLOOKUP(Nachfragemodell!K23,Modifikationen!$A$2:$C$166,3,FALSE)))</f>
        <v>91 - Strukturdaten</v>
      </c>
      <c r="L23" s="14" t="str">
        <f>(IF(ISBLANK(Nachfragemodell!L23),"",TEXT(Nachfragemodell!L23,"0") &amp; " - " &amp; VLOOKUP(Nachfragemodell!L23,Modifikationen!$A$2:$C$166,3,FALSE)))</f>
        <v>131 - Strukturdaten Prognosefall</v>
      </c>
    </row>
    <row r="24" spans="1:12" ht="28.8" x14ac:dyDescent="0.3">
      <c r="A24" s="1" t="str">
        <f>IF(ISBLANK(Nachfragemodell!A24),"",Nachfragemodell!A24)</f>
        <v/>
      </c>
      <c r="B24" s="1" t="str">
        <f>IF(ISBLANK(Nachfragemodell!B24),"",Nachfragemodell!B24)</f>
        <v/>
      </c>
      <c r="C24" s="1" t="str">
        <f>IF(ISBLANK(Nachfragemodell!C24),"",Nachfragemodell!C24)</f>
        <v/>
      </c>
      <c r="D24" s="14" t="str">
        <f>(IF(ISBLANK(Nachfragemodell!D24),"",TEXT(Nachfragemodell!D24,"0") &amp; " - " &amp; VLOOKUP(Nachfragemodell!D24,Modifikationen!$A$2:$C$166,3,FALSE)))</f>
        <v/>
      </c>
      <c r="E24" s="14" t="str">
        <f>(IF(ISBLANK(Nachfragemodell!E24),"",TEXT(Nachfragemodell!E24,"0") &amp; " - " &amp; VLOOKUP(Nachfragemodell!E24,Modifikationen!$A$2:$C$166,3,FALSE)))</f>
        <v/>
      </c>
      <c r="F24" s="14" t="str">
        <f>(IF(ISBLANK(Nachfragemodell!F24),"",TEXT(Nachfragemodell!F24,"0") &amp; " - " &amp; VLOOKUP(Nachfragemodell!F24,Modifikationen!$A$2:$C$166,3,FALSE)))</f>
        <v/>
      </c>
      <c r="G24" s="14" t="str">
        <f>(IF(ISBLANK(Nachfragemodell!G24),"",TEXT(Nachfragemodell!G24,"0") &amp; " - " &amp; VLOOKUP(Nachfragemodell!G24,Modifikationen!$A$2:$C$166,3,FALSE)))</f>
        <v/>
      </c>
      <c r="H24" s="14" t="str">
        <f>(IF(ISBLANK(Nachfragemodell!H24),"",TEXT(Nachfragemodell!H24,"0") &amp; " - " &amp; VLOOKUP(Nachfragemodell!H24,Modifikationen!$A$2:$C$166,3,FALSE)))</f>
        <v/>
      </c>
      <c r="I24" s="14" t="str">
        <f>(IF(ISBLANK(Nachfragemodell!I24),"",TEXT(Nachfragemodell!I24,"0") &amp; " - " &amp; VLOOKUP(Nachfragemodell!I24,Modifikationen!$A$2:$C$166,3,FALSE)))</f>
        <v/>
      </c>
      <c r="J24" s="14" t="str">
        <f>(IF(ISBLANK(Nachfragemodell!J24),"",TEXT(Nachfragemodell!J24,"0") &amp; " - " &amp; VLOOKUP(Nachfragemodell!J24,Modifikationen!$A$2:$C$166,3,FALSE)))</f>
        <v/>
      </c>
      <c r="K24" s="14" t="str">
        <f>(IF(ISBLANK(Nachfragemodell!K24),"",TEXT(Nachfragemodell!K24,"0") &amp; " - " &amp; VLOOKUP(Nachfragemodell!K24,Modifikationen!$A$2:$C$166,3,FALSE)))</f>
        <v/>
      </c>
      <c r="L24" s="14" t="str">
        <f>(IF(ISBLANK(Nachfragemodell!L24),"",TEXT(Nachfragemodell!L24,"0") &amp; " - " &amp; VLOOKUP(Nachfragemodell!L24,Modifikationen!$A$2:$C$166,3,FALSE)))</f>
        <v/>
      </c>
    </row>
    <row r="25" spans="1:12" ht="43.2" x14ac:dyDescent="0.3">
      <c r="A25" s="1" t="str">
        <f>IF(ISBLANK(Nachfragemodell!A25),"",Nachfragemodell!A25)</f>
        <v>Auswertung</v>
      </c>
      <c r="B25" s="1" t="str">
        <f>IF(ISBLANK(Nachfragemodell!B25),"",Nachfragemodell!B25)</f>
        <v>ÖV-Hauptaktivität Nachfrage-Matrizen</v>
      </c>
      <c r="C25" s="1" t="str">
        <f>IF(ISBLANK(Nachfragemodell!C25),"",Nachfragemodell!C25)</f>
        <v>Für ÖV-Umlegungen</v>
      </c>
      <c r="D25" s="14" t="str">
        <f>(IF(ISBLANK(Nachfragemodell!D25),"",TEXT(Nachfragemodell!D25,"0") &amp; " - " &amp; VLOOKUP(Nachfragemodell!D25,Modifikationen!$A$2:$C$166,3,FALSE)))</f>
        <v>80 - OVHauptAktNachfrageMatrizen</v>
      </c>
      <c r="E25" s="14" t="str">
        <f>(IF(ISBLANK(Nachfragemodell!E25),"",TEXT(Nachfragemodell!E25,"0") &amp; " - " &amp; VLOOKUP(Nachfragemodell!E25,Modifikationen!$A$2:$C$166,3,FALSE)))</f>
        <v>80 - OVHauptAktNachfrageMatrizen</v>
      </c>
      <c r="F25" s="14" t="str">
        <f>(IF(ISBLANK(Nachfragemodell!F25),"",TEXT(Nachfragemodell!F25,"0") &amp; " - " &amp; VLOOKUP(Nachfragemodell!F25,Modifikationen!$A$2:$C$166,3,FALSE)))</f>
        <v/>
      </c>
      <c r="G25" s="14" t="str">
        <f>(IF(ISBLANK(Nachfragemodell!G25),"",TEXT(Nachfragemodell!G25,"0") &amp; " - " &amp; VLOOKUP(Nachfragemodell!G25,Modifikationen!$A$2:$C$166,3,FALSE)))</f>
        <v>80 - OVHauptAktNachfrageMatrizen</v>
      </c>
      <c r="H25" s="14" t="str">
        <f>(IF(ISBLANK(Nachfragemodell!H25),"",TEXT(Nachfragemodell!H25,"0") &amp; " - " &amp; VLOOKUP(Nachfragemodell!H25,Modifikationen!$A$2:$C$166,3,FALSE)))</f>
        <v>80 - OVHauptAktNachfrageMatrizen</v>
      </c>
      <c r="I25" s="14" t="str">
        <f>(IF(ISBLANK(Nachfragemodell!I25),"",TEXT(Nachfragemodell!I25,"0") &amp; " - " &amp; VLOOKUP(Nachfragemodell!I25,Modifikationen!$A$2:$C$166,3,FALSE)))</f>
        <v/>
      </c>
      <c r="J25" s="14" t="str">
        <f>(IF(ISBLANK(Nachfragemodell!J25),"",TEXT(Nachfragemodell!J25,"0") &amp; " - " &amp; VLOOKUP(Nachfragemodell!J25,Modifikationen!$A$2:$C$166,3,FALSE)))</f>
        <v/>
      </c>
      <c r="K25" s="14" t="str">
        <f>(IF(ISBLANK(Nachfragemodell!K25),"",TEXT(Nachfragemodell!K25,"0") &amp; " - " &amp; VLOOKUP(Nachfragemodell!K25,Modifikationen!$A$2:$C$166,3,FALSE)))</f>
        <v>80 - OVHauptAktNachfrageMatrizen</v>
      </c>
      <c r="L25" s="14" t="str">
        <f>(IF(ISBLANK(Nachfragemodell!L25),"",TEXT(Nachfragemodell!L25,"0") &amp; " - " &amp; VLOOKUP(Nachfragemodell!L25,Modifikationen!$A$2:$C$166,3,FALSE)))</f>
        <v/>
      </c>
    </row>
    <row r="26" spans="1:12" ht="43.2" x14ac:dyDescent="0.3">
      <c r="A26" s="1" t="str">
        <f>IF(ISBLANK(Nachfragemodell!A26),"",Nachfragemodell!A26)</f>
        <v>Auswertung</v>
      </c>
      <c r="B26" s="1" t="str">
        <f>IF(ISBLANK(Nachfragemodell!B26),"",Nachfragemodell!B26)</f>
        <v>ÖV-Hauptaktivität Nachfragesegments-Matrizen</v>
      </c>
      <c r="C26" s="1" t="str">
        <f>IF(ISBLANK(Nachfragemodell!C26),"",Nachfragemodell!C26)</f>
        <v>Für Kalibrierung und detaillierte ÖV-Umlegung</v>
      </c>
      <c r="D26" s="14" t="str">
        <f>(IF(ISBLANK(Nachfragemodell!D26),"",TEXT(Nachfragemodell!D26,"0") &amp; " - " &amp; VLOOKUP(Nachfragemodell!D26,Modifikationen!$A$2:$C$166,3,FALSE)))</f>
        <v>81 - OVHauptAktNachfragesegmente</v>
      </c>
      <c r="E26" s="14" t="str">
        <f>(IF(ISBLANK(Nachfragemodell!E26),"",TEXT(Nachfragemodell!E26,"0") &amp; " - " &amp; VLOOKUP(Nachfragemodell!E26,Modifikationen!$A$2:$C$166,3,FALSE)))</f>
        <v>81 - OVHauptAktNachfragesegmente</v>
      </c>
      <c r="F26" s="14" t="str">
        <f>(IF(ISBLANK(Nachfragemodell!F26),"",TEXT(Nachfragemodell!F26,"0") &amp; " - " &amp; VLOOKUP(Nachfragemodell!F26,Modifikationen!$A$2:$C$166,3,FALSE)))</f>
        <v/>
      </c>
      <c r="G26" s="14" t="str">
        <f>(IF(ISBLANK(Nachfragemodell!G26),"",TEXT(Nachfragemodell!G26,"0") &amp; " - " &amp; VLOOKUP(Nachfragemodell!G26,Modifikationen!$A$2:$C$166,3,FALSE)))</f>
        <v>81 - OVHauptAktNachfragesegmente</v>
      </c>
      <c r="H26" s="14" t="str">
        <f>(IF(ISBLANK(Nachfragemodell!H26),"",TEXT(Nachfragemodell!H26,"0") &amp; " - " &amp; VLOOKUP(Nachfragemodell!H26,Modifikationen!$A$2:$C$166,3,FALSE)))</f>
        <v>81 - OVHauptAktNachfragesegmente</v>
      </c>
      <c r="I26" s="14" t="str">
        <f>(IF(ISBLANK(Nachfragemodell!I26),"",TEXT(Nachfragemodell!I26,"0") &amp; " - " &amp; VLOOKUP(Nachfragemodell!I26,Modifikationen!$A$2:$C$166,3,FALSE)))</f>
        <v/>
      </c>
      <c r="J26" s="14" t="str">
        <f>(IF(ISBLANK(Nachfragemodell!J26),"",TEXT(Nachfragemodell!J26,"0") &amp; " - " &amp; VLOOKUP(Nachfragemodell!J26,Modifikationen!$A$2:$C$166,3,FALSE)))</f>
        <v/>
      </c>
      <c r="K26" s="14" t="str">
        <f>(IF(ISBLANK(Nachfragemodell!K26),"",TEXT(Nachfragemodell!K26,"0") &amp; " - " &amp; VLOOKUP(Nachfragemodell!K26,Modifikationen!$A$2:$C$166,3,FALSE)))</f>
        <v>81 - OVHauptAktNachfragesegmente</v>
      </c>
      <c r="L26" s="14" t="str">
        <f>(IF(ISBLANK(Nachfragemodell!L26),"",TEXT(Nachfragemodell!L26,"0") &amp; " - " &amp; VLOOKUP(Nachfragemodell!L26,Modifikationen!$A$2:$C$166,3,FALSE)))</f>
        <v/>
      </c>
    </row>
    <row r="27" spans="1:12" ht="28.8" x14ac:dyDescent="0.3">
      <c r="A27" s="1" t="str">
        <f>IF(ISBLANK(Nachfragemodell!A27),"",Nachfragemodell!A27)</f>
        <v>Auswertung</v>
      </c>
      <c r="B27" s="1" t="str">
        <f>IF(ISBLANK(Nachfragemodell!B27),"",Nachfragemodell!B27)</f>
        <v>Oberbezirke SrV Gebietstypen</v>
      </c>
      <c r="C27" s="1" t="str">
        <f>IF(ISBLANK(Nachfragemodell!C27),"",Nachfragemodell!C27)</f>
        <v>Für Lookup der Logsum-Korrekturfaktoren auf Oberbezirksebene erforderlich</v>
      </c>
      <c r="D27" s="14" t="str">
        <f>(IF(ISBLANK(Nachfragemodell!D27),"",TEXT(Nachfragemodell!D27,"0") &amp; " - " &amp; VLOOKUP(Nachfragemodell!D27,Modifikationen!$A$2:$C$166,3,FALSE)))</f>
        <v>164 - Oberbezirke SrV Gebietstypen</v>
      </c>
      <c r="E27" s="14" t="str">
        <f>(IF(ISBLANK(Nachfragemodell!E27),"",TEXT(Nachfragemodell!E27,"0") &amp; " - " &amp; VLOOKUP(Nachfragemodell!E27,Modifikationen!$A$2:$C$166,3,FALSE)))</f>
        <v>164 - Oberbezirke SrV Gebietstypen</v>
      </c>
      <c r="F27" s="14" t="str">
        <f>(IF(ISBLANK(Nachfragemodell!F27),"",TEXT(Nachfragemodell!F27,"0") &amp; " - " &amp; VLOOKUP(Nachfragemodell!F27,Modifikationen!$A$2:$C$166,3,FALSE)))</f>
        <v/>
      </c>
      <c r="G27" s="14" t="str">
        <f>(IF(ISBLANK(Nachfragemodell!G27),"",TEXT(Nachfragemodell!G27,"0") &amp; " - " &amp; VLOOKUP(Nachfragemodell!G27,Modifikationen!$A$2:$C$166,3,FALSE)))</f>
        <v>164 - Oberbezirke SrV Gebietstypen</v>
      </c>
      <c r="H27" s="14" t="str">
        <f>(IF(ISBLANK(Nachfragemodell!H27),"",TEXT(Nachfragemodell!H27,"0") &amp; " - " &amp; VLOOKUP(Nachfragemodell!H27,Modifikationen!$A$2:$C$166,3,FALSE)))</f>
        <v/>
      </c>
      <c r="I27" s="14" t="str">
        <f>(IF(ISBLANK(Nachfragemodell!I27),"",TEXT(Nachfragemodell!I27,"0") &amp; " - " &amp; VLOOKUP(Nachfragemodell!I27,Modifikationen!$A$2:$C$166,3,FALSE)))</f>
        <v>164 - Oberbezirke SrV Gebietstypen</v>
      </c>
      <c r="J27" s="14" t="str">
        <f>(IF(ISBLANK(Nachfragemodell!J27),"",TEXT(Nachfragemodell!J27,"0") &amp; " - " &amp; VLOOKUP(Nachfragemodell!J27,Modifikationen!$A$2:$C$166,3,FALSE)))</f>
        <v>164 - Oberbezirke SrV Gebietstypen</v>
      </c>
      <c r="K27" s="14" t="str">
        <f>(IF(ISBLANK(Nachfragemodell!K27),"",TEXT(Nachfragemodell!K27,"0") &amp; " - " &amp; VLOOKUP(Nachfragemodell!K27,Modifikationen!$A$2:$C$166,3,FALSE)))</f>
        <v>164 - Oberbezirke SrV Gebietstypen</v>
      </c>
      <c r="L27" s="14" t="str">
        <f>(IF(ISBLANK(Nachfragemodell!L27),"",TEXT(Nachfragemodell!L27,"0") &amp; " - " &amp; VLOOKUP(Nachfragemodell!L27,Modifikationen!$A$2:$C$166,3,FALSE)))</f>
        <v/>
      </c>
    </row>
    <row r="28" spans="1:12" ht="28.8" x14ac:dyDescent="0.3">
      <c r="A28" s="1" t="str">
        <f>IF(ISBLANK(Nachfragemodell!A28),"",Nachfragemodell!A28)</f>
        <v>ÖV-Umlegung</v>
      </c>
      <c r="B28" s="1" t="str">
        <f>IF(ISBLANK(Nachfragemodell!B28),"",Nachfragemodell!B28)</f>
        <v/>
      </c>
      <c r="C28" s="1" t="str">
        <f>IF(ISBLANK(Nachfragemodell!C28),"",Nachfragemodell!C28)</f>
        <v>Attribute für Verkehrsmittelpräferenzen</v>
      </c>
      <c r="D28" s="14" t="str">
        <f>(IF(ISBLANK(Nachfragemodell!D28),"",TEXT(Nachfragemodell!D28,"0") &amp; " - " &amp; VLOOKUP(Nachfragemodell!D28,Modifikationen!$A$2:$C$166,3,FALSE)))</f>
        <v>169 - TSysPreferenceAttr</v>
      </c>
      <c r="E28" s="14" t="str">
        <f>(IF(ISBLANK(Nachfragemodell!E28),"",TEXT(Nachfragemodell!E28,"0") &amp; " - " &amp; VLOOKUP(Nachfragemodell!E28,Modifikationen!$A$2:$C$166,3,FALSE)))</f>
        <v>169 - TSysPreferenceAttr</v>
      </c>
      <c r="F28" s="14" t="str">
        <f>(IF(ISBLANK(Nachfragemodell!F28),"",TEXT(Nachfragemodell!F28,"0") &amp; " - " &amp; VLOOKUP(Nachfragemodell!F28,Modifikationen!$A$2:$C$166,3,FALSE)))</f>
        <v/>
      </c>
      <c r="G28" s="14" t="str">
        <f>(IF(ISBLANK(Nachfragemodell!G28),"",TEXT(Nachfragemodell!G28,"0") &amp; " - " &amp; VLOOKUP(Nachfragemodell!G28,Modifikationen!$A$2:$C$166,3,FALSE)))</f>
        <v>169 - TSysPreferenceAttr</v>
      </c>
      <c r="H28" s="14" t="str">
        <f>(IF(ISBLANK(Nachfragemodell!H28),"",TEXT(Nachfragemodell!H28,"0") &amp; " - " &amp; VLOOKUP(Nachfragemodell!H28,Modifikationen!$A$2:$C$166,3,FALSE)))</f>
        <v>169 - TSysPreferenceAttr</v>
      </c>
      <c r="I28" s="14" t="str">
        <f>(IF(ISBLANK(Nachfragemodell!I28),"",TEXT(Nachfragemodell!I28,"0") &amp; " - " &amp; VLOOKUP(Nachfragemodell!I28,Modifikationen!$A$2:$C$166,3,FALSE)))</f>
        <v/>
      </c>
      <c r="J28" s="14" t="str">
        <f>(IF(ISBLANK(Nachfragemodell!J28),"",TEXT(Nachfragemodell!J28,"0") &amp; " - " &amp; VLOOKUP(Nachfragemodell!J28,Modifikationen!$A$2:$C$166,3,FALSE)))</f>
        <v/>
      </c>
      <c r="K28" s="14" t="str">
        <f>(IF(ISBLANK(Nachfragemodell!K28),"",TEXT(Nachfragemodell!K28,"0") &amp; " - " &amp; VLOOKUP(Nachfragemodell!K28,Modifikationen!$A$2:$C$166,3,FALSE)))</f>
        <v>169 - TSysPreferenceAttr</v>
      </c>
      <c r="L28" s="14" t="str">
        <f>(IF(ISBLANK(Nachfragemodell!L28),"",TEXT(Nachfragemodell!L28,"0") &amp; " - " &amp; VLOOKUP(Nachfragemodell!L28,Modifikationen!$A$2:$C$166,3,FALSE)))</f>
        <v/>
      </c>
    </row>
    <row r="29" spans="1:12" ht="28.8" x14ac:dyDescent="0.3">
      <c r="A29" s="1" t="str">
        <f>IF(ISBLANK(Nachfragemodell!A29),"",Nachfragemodell!A29)</f>
        <v>ÖV-Umlegung</v>
      </c>
      <c r="B29" s="1" t="str">
        <f>IF(ISBLANK(Nachfragemodell!B29),"",Nachfragemodell!B29)</f>
        <v>TSysPreference</v>
      </c>
      <c r="C29" s="1" t="str">
        <f>IF(ISBLANK(Nachfragemodell!C29),"",Nachfragemodell!C29)</f>
        <v>Verkehrsmittelpräferenzen für Bahn-Fernverkehr und Fähren bei der ÖV-Umlegung</v>
      </c>
      <c r="D29" s="14" t="str">
        <f>(IF(ISBLANK(Nachfragemodell!D29),"",TEXT(Nachfragemodell!D29,"0") &amp; " - " &amp; VLOOKUP(Nachfragemodell!D29,Modifikationen!$A$2:$C$166,3,FALSE)))</f>
        <v>165 - TSysPreference</v>
      </c>
      <c r="E29" s="14" t="str">
        <f>(IF(ISBLANK(Nachfragemodell!E29),"",TEXT(Nachfragemodell!E29,"0") &amp; " - " &amp; VLOOKUP(Nachfragemodell!E29,Modifikationen!$A$2:$C$166,3,FALSE)))</f>
        <v>165 - TSysPreference</v>
      </c>
      <c r="F29" s="14" t="str">
        <f>(IF(ISBLANK(Nachfragemodell!F29),"",TEXT(Nachfragemodell!F29,"0") &amp; " - " &amp; VLOOKUP(Nachfragemodell!F29,Modifikationen!$A$2:$C$166,3,FALSE)))</f>
        <v/>
      </c>
      <c r="G29" s="14" t="str">
        <f>(IF(ISBLANK(Nachfragemodell!G29),"",TEXT(Nachfragemodell!G29,"0") &amp; " - " &amp; VLOOKUP(Nachfragemodell!G29,Modifikationen!$A$2:$C$166,3,FALSE)))</f>
        <v>165 - TSysPreference</v>
      </c>
      <c r="H29" s="14" t="str">
        <f>(IF(ISBLANK(Nachfragemodell!H29),"",TEXT(Nachfragemodell!H29,"0") &amp; " - " &amp; VLOOKUP(Nachfragemodell!H29,Modifikationen!$A$2:$C$166,3,FALSE)))</f>
        <v>165 - TSysPreference</v>
      </c>
      <c r="I29" s="14" t="str">
        <f>(IF(ISBLANK(Nachfragemodell!I29),"",TEXT(Nachfragemodell!I29,"0") &amp; " - " &amp; VLOOKUP(Nachfragemodell!I29,Modifikationen!$A$2:$C$166,3,FALSE)))</f>
        <v/>
      </c>
      <c r="J29" s="14" t="str">
        <f>(IF(ISBLANK(Nachfragemodell!J29),"",TEXT(Nachfragemodell!J29,"0") &amp; " - " &amp; VLOOKUP(Nachfragemodell!J29,Modifikationen!$A$2:$C$166,3,FALSE)))</f>
        <v/>
      </c>
      <c r="K29" s="14" t="str">
        <f>(IF(ISBLANK(Nachfragemodell!K29),"",TEXT(Nachfragemodell!K29,"0") &amp; " - " &amp; VLOOKUP(Nachfragemodell!K29,Modifikationen!$A$2:$C$166,3,FALSE)))</f>
        <v>165 - TSysPreference</v>
      </c>
      <c r="L29" s="14" t="str">
        <f>(IF(ISBLANK(Nachfragemodell!L29),"",TEXT(Nachfragemodell!L29,"0") &amp; " - " &amp; VLOOKUP(Nachfragemodell!L29,Modifikationen!$A$2:$C$166,3,FALSE)))</f>
        <v/>
      </c>
    </row>
    <row r="30" spans="1:12" ht="28.8" x14ac:dyDescent="0.3">
      <c r="A30" s="1" t="str">
        <f>IF(ISBLANK(Nachfragemodell!A30),"",Nachfragemodell!A30)</f>
        <v>IV-Umlegung</v>
      </c>
      <c r="B30" s="1" t="str">
        <f>IF(ISBLANK(Nachfragemodell!B30),"",Nachfragemodell!B30)</f>
        <v>VStromFuzzy-Daten</v>
      </c>
      <c r="C30" s="1" t="str">
        <f>IF(ISBLANK(Nachfragemodell!C30),"",Nachfragemodell!C30)</f>
        <v>Formeln, Nachfragesegmente und Zählstellen für VStromFuzzy-Berechnungen</v>
      </c>
      <c r="D30" s="14" t="str">
        <f>(IF(ISBLANK(Nachfragemodell!D30),"",TEXT(Nachfragemodell!D30,"0") &amp; " - " &amp; VLOOKUP(Nachfragemodell!D30,Modifikationen!$A$2:$C$166,3,FALSE)))</f>
        <v>159 - VStromFuzzy-Daten</v>
      </c>
      <c r="E30" s="14" t="str">
        <f>(IF(ISBLANK(Nachfragemodell!E30),"",TEXT(Nachfragemodell!E30,"0") &amp; " - " &amp; VLOOKUP(Nachfragemodell!E30,Modifikationen!$A$2:$C$166,3,FALSE)))</f>
        <v/>
      </c>
      <c r="F30" s="14" t="str">
        <f>(IF(ISBLANK(Nachfragemodell!F30),"",TEXT(Nachfragemodell!F30,"0") &amp; " - " &amp; VLOOKUP(Nachfragemodell!F30,Modifikationen!$A$2:$C$166,3,FALSE)))</f>
        <v/>
      </c>
      <c r="G30" s="14" t="str">
        <f>(IF(ISBLANK(Nachfragemodell!G30),"",TEXT(Nachfragemodell!G30,"0") &amp; " - " &amp; VLOOKUP(Nachfragemodell!G30,Modifikationen!$A$2:$C$166,3,FALSE)))</f>
        <v>159 - VStromFuzzy-Daten</v>
      </c>
      <c r="H30" s="14" t="str">
        <f>(IF(ISBLANK(Nachfragemodell!H30),"",TEXT(Nachfragemodell!H30,"0") &amp; " - " &amp; VLOOKUP(Nachfragemodell!H30,Modifikationen!$A$2:$C$166,3,FALSE)))</f>
        <v/>
      </c>
      <c r="I30" s="14" t="str">
        <f>(IF(ISBLANK(Nachfragemodell!I30),"",TEXT(Nachfragemodell!I30,"0") &amp; " - " &amp; VLOOKUP(Nachfragemodell!I30,Modifikationen!$A$2:$C$166,3,FALSE)))</f>
        <v/>
      </c>
      <c r="J30" s="14" t="str">
        <f>(IF(ISBLANK(Nachfragemodell!J30),"",TEXT(Nachfragemodell!J30,"0") &amp; " - " &amp; VLOOKUP(Nachfragemodell!J30,Modifikationen!$A$2:$C$166,3,FALSE)))</f>
        <v/>
      </c>
      <c r="K30" s="14" t="str">
        <f>(IF(ISBLANK(Nachfragemodell!K30),"",TEXT(Nachfragemodell!K30,"0") &amp; " - " &amp; VLOOKUP(Nachfragemodell!K30,Modifikationen!$A$2:$C$166,3,FALSE)))</f>
        <v/>
      </c>
      <c r="L30" s="14" t="str">
        <f>(IF(ISBLANK(Nachfragemodell!L30),"",TEXT(Nachfragemodell!L30,"0") &amp; " - " &amp; VLOOKUP(Nachfragemodell!L30,Modifikationen!$A$2:$C$166,3,FALSE)))</f>
        <v/>
      </c>
    </row>
    <row r="31" spans="1:12" ht="43.2" x14ac:dyDescent="0.3">
      <c r="A31" s="1" t="str">
        <f>IF(ISBLANK(Nachfragemodell!A31),"",Nachfragemodell!A31)</f>
        <v>Kenngrößenmatrizen</v>
      </c>
      <c r="B31" s="1" t="str">
        <f>IF(ISBLANK(Nachfragemodell!B31),"",Nachfragemodell!B31)</f>
        <v>IV-Kenngrößenmatrizen laden</v>
      </c>
      <c r="C31" s="1" t="str">
        <f>IF(ISBLANK(Nachfragemodell!C31),"",Nachfragemodell!C31)</f>
        <v/>
      </c>
      <c r="D31" s="14" t="str">
        <f>(IF(ISBLANK(Nachfragemodell!D31),"",TEXT(Nachfragemodell!D31,"0") &amp; " - " &amp; VLOOKUP(Nachfragemodell!D31,Modifikationen!$A$2:$C$166,3,FALSE)))</f>
        <v/>
      </c>
      <c r="E31" s="14" t="str">
        <f>(IF(ISBLANK(Nachfragemodell!E31),"",TEXT(Nachfragemodell!E31,"0") &amp; " - " &amp; VLOOKUP(Nachfragemodell!E31,Modifikationen!$A$2:$C$166,3,FALSE)))</f>
        <v>155 - IV-KGMatrizen mit LS-Formel</v>
      </c>
      <c r="F31" s="14" t="str">
        <f>(IF(ISBLANK(Nachfragemodell!F31),"",TEXT(Nachfragemodell!F31,"0") &amp; " - " &amp; VLOOKUP(Nachfragemodell!F31,Modifikationen!$A$2:$C$166,3,FALSE)))</f>
        <v/>
      </c>
      <c r="G31" s="14" t="str">
        <f>(IF(ISBLANK(Nachfragemodell!G31),"",TEXT(Nachfragemodell!G31,"0") &amp; " - " &amp; VLOOKUP(Nachfragemodell!G31,Modifikationen!$A$2:$C$166,3,FALSE)))</f>
        <v/>
      </c>
      <c r="H31" s="14" t="str">
        <f>(IF(ISBLANK(Nachfragemodell!H31),"",TEXT(Nachfragemodell!H31,"0") &amp; " - " &amp; VLOOKUP(Nachfragemodell!H31,Modifikationen!$A$2:$C$166,3,FALSE)))</f>
        <v/>
      </c>
      <c r="I31" s="14" t="str">
        <f>(IF(ISBLANK(Nachfragemodell!I31),"",TEXT(Nachfragemodell!I31,"0") &amp; " - " &amp; VLOOKUP(Nachfragemodell!I31,Modifikationen!$A$2:$C$166,3,FALSE)))</f>
        <v/>
      </c>
      <c r="J31" s="14" t="str">
        <f>(IF(ISBLANK(Nachfragemodell!J31),"",TEXT(Nachfragemodell!J31,"0") &amp; " - " &amp; VLOOKUP(Nachfragemodell!J31,Modifikationen!$A$2:$C$166,3,FALSE)))</f>
        <v/>
      </c>
      <c r="K31" s="14" t="str">
        <f>(IF(ISBLANK(Nachfragemodell!K31),"",TEXT(Nachfragemodell!K31,"0") &amp; " - " &amp; VLOOKUP(Nachfragemodell!K31,Modifikationen!$A$2:$C$166,3,FALSE)))</f>
        <v>155 - IV-KGMatrizen mit LS-Formel</v>
      </c>
      <c r="L31" s="14" t="str">
        <f>(IF(ISBLANK(Nachfragemodell!L31),"",TEXT(Nachfragemodell!L31,"0") &amp; " - " &amp; VLOOKUP(Nachfragemodell!L31,Modifikationen!$A$2:$C$166,3,FALSE)))</f>
        <v/>
      </c>
    </row>
    <row r="32" spans="1:12" ht="43.2" x14ac:dyDescent="0.3">
      <c r="A32" s="1" t="str">
        <f>IF(ISBLANK(Nachfragemodell!A32),"",Nachfragemodell!A32)</f>
        <v>Nachfragematrizen</v>
      </c>
      <c r="B32" s="1" t="str">
        <f>IF(ISBLANK(Nachfragemodell!B32),"",Nachfragemodell!B32)</f>
        <v>Nachfragematrizen laden</v>
      </c>
      <c r="C32" s="1" t="str">
        <f>IF(ISBLANK(Nachfragemodell!C32),"",Nachfragemodell!C32)</f>
        <v/>
      </c>
      <c r="D32" s="14" t="str">
        <f>(IF(ISBLANK(Nachfragemodell!D32),"",TEXT(Nachfragemodell!D32,"0") &amp; " - " &amp; VLOOKUP(Nachfragemodell!D32,Modifikationen!$A$2:$C$166,3,FALSE)))</f>
        <v/>
      </c>
      <c r="E32" s="14" t="str">
        <f>(IF(ISBLANK(Nachfragemodell!E32),"",TEXT(Nachfragemodell!E32,"0") &amp; " - " &amp; VLOOKUP(Nachfragemodell!E32,Modifikationen!$A$2:$C$166,3,FALSE)))</f>
        <v/>
      </c>
      <c r="F32" s="14" t="str">
        <f>(IF(ISBLANK(Nachfragemodell!F32),"",TEXT(Nachfragemodell!F32,"0") &amp; " - " &amp; VLOOKUP(Nachfragemodell!F32,Modifikationen!$A$2:$C$166,3,FALSE)))</f>
        <v>12 - IV-Matrizen laden</v>
      </c>
      <c r="G32" s="14" t="str">
        <f>(IF(ISBLANK(Nachfragemodell!G32),"",TEXT(Nachfragemodell!G32,"0") &amp; " - " &amp; VLOOKUP(Nachfragemodell!G32,Modifikationen!$A$2:$C$166,3,FALSE)))</f>
        <v>12 - IV-Matrizen laden</v>
      </c>
      <c r="H32" s="14" t="str">
        <f>(IF(ISBLANK(Nachfragemodell!H32),"",TEXT(Nachfragemodell!H32,"0") &amp; " - " &amp; VLOOKUP(Nachfragemodell!H32,Modifikationen!$A$2:$C$166,3,FALSE)))</f>
        <v>106 - OV-Matrizen laden</v>
      </c>
      <c r="I32" s="14" t="str">
        <f>(IF(ISBLANK(Nachfragemodell!I32),"",TEXT(Nachfragemodell!I32,"0") &amp; " - " &amp; VLOOKUP(Nachfragemodell!I32,Modifikationen!$A$2:$C$166,3,FALSE)))</f>
        <v>12 - IV-Matrizen laden</v>
      </c>
      <c r="J32" s="14" t="str">
        <f>(IF(ISBLANK(Nachfragemodell!J32),"",TEXT(Nachfragemodell!J32,"0") &amp; " - " &amp; VLOOKUP(Nachfragemodell!J32,Modifikationen!$A$2:$C$166,3,FALSE)))</f>
        <v>12 - IV-Matrizen laden</v>
      </c>
      <c r="K32" s="14" t="str">
        <f>(IF(ISBLANK(Nachfragemodell!K32),"",TEXT(Nachfragemodell!K32,"0") &amp; " - " &amp; VLOOKUP(Nachfragemodell!K32,Modifikationen!$A$2:$C$166,3,FALSE)))</f>
        <v>114 - Matrizen Nachfragefall laden</v>
      </c>
      <c r="L32" s="14" t="str">
        <f>(IF(ISBLANK(Nachfragemodell!L32),"",TEXT(Nachfragemodell!L32,"0") &amp; " - " &amp; VLOOKUP(Nachfragemodell!L32,Modifikationen!$A$2:$C$166,3,FALSE)))</f>
        <v>12 - IV-Matrizen laden</v>
      </c>
    </row>
    <row r="33" spans="1:12" ht="28.8" x14ac:dyDescent="0.3">
      <c r="A33" s="1" t="str">
        <f>IF(ISBLANK(Nachfragemodell!A33),"",Nachfragemodell!A33)</f>
        <v>Nachfragematrizen</v>
      </c>
      <c r="B33" s="1" t="str">
        <f>IF(ISBLANK(Nachfragemodell!B33),"",Nachfragemodell!B33)</f>
        <v>Kfz-Fernverkehrsnachfragematrizen</v>
      </c>
      <c r="C33" s="1" t="str">
        <f>IF(ISBLANK(Nachfragemodell!C33),"",Nachfragemodell!C33)</f>
        <v/>
      </c>
      <c r="D33" s="14" t="str">
        <f>(IF(ISBLANK(Nachfragemodell!D33),"",TEXT(Nachfragemodell!D33,"0") &amp; " - " &amp; VLOOKUP(Nachfragemodell!D33,Modifikationen!$A$2:$C$166,3,FALSE)))</f>
        <v/>
      </c>
      <c r="E33" s="14" t="str">
        <f>(IF(ISBLANK(Nachfragemodell!E33),"",TEXT(Nachfragemodell!E33,"0") &amp; " - " &amp; VLOOKUP(Nachfragemodell!E33,Modifikationen!$A$2:$C$166,3,FALSE)))</f>
        <v/>
      </c>
      <c r="F33" s="14" t="str">
        <f>(IF(ISBLANK(Nachfragemodell!F33),"",TEXT(Nachfragemodell!F33,"0") &amp; " - " &amp; VLOOKUP(Nachfragemodell!F33,Modifikationen!$A$2:$C$166,3,FALSE)))</f>
        <v/>
      </c>
      <c r="G33" s="14" t="str">
        <f>(IF(ISBLANK(Nachfragemodell!G33),"",TEXT(Nachfragemodell!G33,"0") &amp; " - " &amp; VLOOKUP(Nachfragemodell!G33,Modifikationen!$A$2:$C$166,3,FALSE)))</f>
        <v/>
      </c>
      <c r="H33" s="14" t="str">
        <f>(IF(ISBLANK(Nachfragemodell!H33),"",TEXT(Nachfragemodell!H33,"0") &amp; " - " &amp; VLOOKUP(Nachfragemodell!H33,Modifikationen!$A$2:$C$166,3,FALSE)))</f>
        <v/>
      </c>
      <c r="I33" s="14" t="str">
        <f>(IF(ISBLANK(Nachfragemodell!I33),"",TEXT(Nachfragemodell!I33,"0") &amp; " - " &amp; VLOOKUP(Nachfragemodell!I33,Modifikationen!$A$2:$C$166,3,FALSE)))</f>
        <v/>
      </c>
      <c r="J33" s="14" t="str">
        <f>(IF(ISBLANK(Nachfragemodell!J33),"",TEXT(Nachfragemodell!J33,"0") &amp; " - " &amp; VLOOKUP(Nachfragemodell!J33,Modifikationen!$A$2:$C$166,3,FALSE)))</f>
        <v/>
      </c>
      <c r="K33" s="14" t="str">
        <f>(IF(ISBLANK(Nachfragemodell!K33),"",TEXT(Nachfragemodell!K33,"0") &amp; " - " &amp; VLOOKUP(Nachfragemodell!K33,Modifikationen!$A$2:$C$166,3,FALSE)))</f>
        <v/>
      </c>
      <c r="L33" s="14" t="str">
        <f>(IF(ISBLANK(Nachfragemodell!L33),"",TEXT(Nachfragemodell!L33,"0") &amp; " - " &amp; VLOOKUP(Nachfragemodell!L33,Modifikationen!$A$2:$C$166,3,FALSE)))</f>
        <v>132 - Matrizen PNF laden</v>
      </c>
    </row>
    <row r="34" spans="1:12" ht="43.2" x14ac:dyDescent="0.3">
      <c r="A34" s="1" t="str">
        <f>IF(ISBLANK(Nachfragemodell!A34),"",Nachfragemodell!A34)</f>
        <v>Nachfragematrizen</v>
      </c>
      <c r="B34" s="1" t="str">
        <f>IF(ISBLANK(Nachfragemodell!B34),"",Nachfragemodell!B34)</f>
        <v>Hauptaktivitäts-Nachfragematrizen laden</v>
      </c>
      <c r="C34" s="1" t="str">
        <f>IF(ISBLANK(Nachfragemodell!C34),"",Nachfragemodell!C34)</f>
        <v/>
      </c>
      <c r="D34" s="14" t="str">
        <f>(IF(ISBLANK(Nachfragemodell!D34),"",TEXT(Nachfragemodell!D34,"0") &amp; " - " &amp; VLOOKUP(Nachfragemodell!D34,Modifikationen!$A$2:$C$166,3,FALSE)))</f>
        <v/>
      </c>
      <c r="E34" s="14" t="str">
        <f>(IF(ISBLANK(Nachfragemodell!E34),"",TEXT(Nachfragemodell!E34,"0") &amp; " - " &amp; VLOOKUP(Nachfragemodell!E34,Modifikationen!$A$2:$C$166,3,FALSE)))</f>
        <v/>
      </c>
      <c r="F34" s="14" t="str">
        <f>(IF(ISBLANK(Nachfragemodell!F34),"",TEXT(Nachfragemodell!F34,"0") &amp; " - " &amp; VLOOKUP(Nachfragemodell!F34,Modifikationen!$A$2:$C$166,3,FALSE)))</f>
        <v/>
      </c>
      <c r="G34" s="14" t="str">
        <f>(IF(ISBLANK(Nachfragemodell!G34),"",TEXT(Nachfragemodell!G34,"0") &amp; " - " &amp; VLOOKUP(Nachfragemodell!G34,Modifikationen!$A$2:$C$166,3,FALSE)))</f>
        <v/>
      </c>
      <c r="H34" s="14" t="str">
        <f>(IF(ISBLANK(Nachfragemodell!H34),"",TEXT(Nachfragemodell!H34,"0") &amp; " - " &amp; VLOOKUP(Nachfragemodell!H34,Modifikationen!$A$2:$C$166,3,FALSE)))</f>
        <v>90 - OVHauptAktNachfrageMatrizen Laden</v>
      </c>
      <c r="I34" s="14" t="str">
        <f>(IF(ISBLANK(Nachfragemodell!I34),"",TEXT(Nachfragemodell!I34,"0") &amp; " - " &amp; VLOOKUP(Nachfragemodell!I34,Modifikationen!$A$2:$C$166,3,FALSE)))</f>
        <v/>
      </c>
      <c r="J34" s="14" t="str">
        <f>(IF(ISBLANK(Nachfragemodell!J34),"",TEXT(Nachfragemodell!J34,"0") &amp; " - " &amp; VLOOKUP(Nachfragemodell!J34,Modifikationen!$A$2:$C$166,3,FALSE)))</f>
        <v/>
      </c>
      <c r="K34" s="14" t="str">
        <f>(IF(ISBLANK(Nachfragemodell!K34),"",TEXT(Nachfragemodell!K34,"0") &amp; " - " &amp; VLOOKUP(Nachfragemodell!K34,Modifikationen!$A$2:$C$166,3,FALSE)))</f>
        <v/>
      </c>
      <c r="L34" s="14" t="str">
        <f>(IF(ISBLANK(Nachfragemodell!L34),"",TEXT(Nachfragemodell!L34,"0") &amp; " - " &amp; VLOOKUP(Nachfragemodell!L34,Modifikationen!$A$2:$C$166,3,FALSE)))</f>
        <v/>
      </c>
    </row>
    <row r="35" spans="1:12" ht="28.8" x14ac:dyDescent="0.3">
      <c r="A35" s="1" t="str">
        <f>IF(ISBLANK(Nachfragemodell!A35),"",Nachfragemodell!A35)</f>
        <v>IV-Netz</v>
      </c>
      <c r="B35" s="1" t="str">
        <f>IF(ISBLANK(Nachfragemodell!B35),"",Nachfragemodell!B35)</f>
        <v>IV-Netzmodifikationen</v>
      </c>
      <c r="C35" s="1" t="str">
        <f>IF(ISBLANK(Nachfragemodell!C35),"",Nachfragemodell!C35)</f>
        <v/>
      </c>
      <c r="D35" s="14" t="str">
        <f>(IF(ISBLANK(Nachfragemodell!D35),"",TEXT(Nachfragemodell!D35,"0") &amp; " - " &amp; VLOOKUP(Nachfragemodell!D35,Modifikationen!$A$2:$C$166,3,FALSE)))</f>
        <v/>
      </c>
      <c r="E35" s="14" t="str">
        <f>(IF(ISBLANK(Nachfragemodell!E35),"",TEXT(Nachfragemodell!E35,"0") &amp; " - " &amp; VLOOKUP(Nachfragemodell!E35,Modifikationen!$A$2:$C$166,3,FALSE)))</f>
        <v/>
      </c>
      <c r="F35" s="14" t="str">
        <f>(IF(ISBLANK(Nachfragemodell!F35),"",TEXT(Nachfragemodell!F35,"0") &amp; " - " &amp; VLOOKUP(Nachfragemodell!F35,Modifikationen!$A$2:$C$166,3,FALSE)))</f>
        <v/>
      </c>
      <c r="G35" s="14" t="str">
        <f>(IF(ISBLANK(Nachfragemodell!G35),"",TEXT(Nachfragemodell!G35,"0") &amp; " - " &amp; VLOOKUP(Nachfragemodell!G35,Modifikationen!$A$2:$C$166,3,FALSE)))</f>
        <v/>
      </c>
      <c r="H35" s="14" t="str">
        <f>(IF(ISBLANK(Nachfragemodell!H35),"",TEXT(Nachfragemodell!H35,"0") &amp; " - " &amp; VLOOKUP(Nachfragemodell!H35,Modifikationen!$A$2:$C$166,3,FALSE)))</f>
        <v/>
      </c>
      <c r="I35" s="14" t="str">
        <f>(IF(ISBLANK(Nachfragemodell!I35),"",TEXT(Nachfragemodell!I35,"0") &amp; " - " &amp; VLOOKUP(Nachfragemodell!I35,Modifikationen!$A$2:$C$166,3,FALSE)))</f>
        <v/>
      </c>
      <c r="J35" s="14" t="str">
        <f>(IF(ISBLANK(Nachfragemodell!J35),"",TEXT(Nachfragemodell!J35,"0") &amp; " - " &amp; VLOOKUP(Nachfragemodell!J35,Modifikationen!$A$2:$C$166,3,FALSE)))</f>
        <v/>
      </c>
      <c r="K35" s="14" t="str">
        <f>(IF(ISBLANK(Nachfragemodell!K35),"",TEXT(Nachfragemodell!K35,"0") &amp; " - " &amp; VLOOKUP(Nachfragemodell!K35,Modifikationen!$A$2:$C$166,3,FALSE)))</f>
        <v/>
      </c>
      <c r="L35" s="14" t="str">
        <f>(IF(ISBLANK(Nachfragemodell!L35),"",TEXT(Nachfragemodell!L35,"0") &amp; " - " &amp; VLOOKUP(Nachfragemodell!L35,Modifikationen!$A$2:$C$166,3,FALSE)))</f>
        <v>135 - PNV-IV-Maßnahmen</v>
      </c>
    </row>
  </sheetData>
  <mergeCells count="2">
    <mergeCell ref="D1:L1"/>
    <mergeCell ref="D5:L5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topLeftCell="A43" workbookViewId="0">
      <selection activeCell="C60" sqref="C60"/>
    </sheetView>
  </sheetViews>
  <sheetFormatPr baseColWidth="10" defaultRowHeight="14.4" x14ac:dyDescent="0.3"/>
  <cols>
    <col min="3" max="3" width="51.88671875" customWidth="1"/>
    <col min="6" max="6" width="77" customWidth="1"/>
  </cols>
  <sheetData>
    <row r="1" spans="1:10" x14ac:dyDescent="0.3">
      <c r="A1">
        <v>0</v>
      </c>
      <c r="B1">
        <v>7</v>
      </c>
      <c r="C1" t="s">
        <v>527</v>
      </c>
      <c r="D1" t="s">
        <v>528</v>
      </c>
      <c r="E1">
        <v>6</v>
      </c>
      <c r="F1" t="s">
        <v>529</v>
      </c>
      <c r="G1" t="s">
        <v>530</v>
      </c>
      <c r="H1" t="s">
        <v>531</v>
      </c>
      <c r="J1" s="3">
        <v>43136.427395833336</v>
      </c>
    </row>
    <row r="2" spans="1:10" x14ac:dyDescent="0.3">
      <c r="A2">
        <v>0</v>
      </c>
      <c r="B2">
        <v>10</v>
      </c>
      <c r="C2" t="s">
        <v>532</v>
      </c>
      <c r="D2" t="s">
        <v>533</v>
      </c>
      <c r="E2">
        <v>7</v>
      </c>
      <c r="F2" t="s">
        <v>534</v>
      </c>
      <c r="G2" t="s">
        <v>535</v>
      </c>
      <c r="H2" t="s">
        <v>536</v>
      </c>
      <c r="J2" s="3">
        <v>43136.419745370367</v>
      </c>
    </row>
    <row r="3" spans="1:10" x14ac:dyDescent="0.3">
      <c r="A3">
        <v>0</v>
      </c>
      <c r="B3">
        <v>12</v>
      </c>
      <c r="C3" t="s">
        <v>1168</v>
      </c>
      <c r="D3" t="s">
        <v>1169</v>
      </c>
      <c r="E3">
        <v>14</v>
      </c>
      <c r="F3" t="s">
        <v>1310</v>
      </c>
      <c r="G3" t="s">
        <v>1311</v>
      </c>
      <c r="H3" t="s">
        <v>541</v>
      </c>
    </row>
    <row r="4" spans="1:10" x14ac:dyDescent="0.3">
      <c r="A4">
        <v>0</v>
      </c>
      <c r="B4">
        <v>14</v>
      </c>
      <c r="C4" t="s">
        <v>1170</v>
      </c>
      <c r="D4" t="s">
        <v>1171</v>
      </c>
      <c r="E4">
        <v>12</v>
      </c>
      <c r="F4" t="s">
        <v>1247</v>
      </c>
      <c r="G4" t="s">
        <v>1248</v>
      </c>
      <c r="H4" t="s">
        <v>531</v>
      </c>
      <c r="J4" s="3">
        <v>43062.137337962966</v>
      </c>
    </row>
    <row r="5" spans="1:10" x14ac:dyDescent="0.3">
      <c r="A5">
        <v>0</v>
      </c>
      <c r="B5">
        <v>15</v>
      </c>
      <c r="C5" t="s">
        <v>1172</v>
      </c>
      <c r="D5" t="s">
        <v>1173</v>
      </c>
      <c r="E5">
        <v>12</v>
      </c>
      <c r="F5" t="s">
        <v>1249</v>
      </c>
      <c r="G5" t="s">
        <v>1250</v>
      </c>
      <c r="H5" t="s">
        <v>541</v>
      </c>
    </row>
    <row r="6" spans="1:10" x14ac:dyDescent="0.3">
      <c r="A6">
        <v>0</v>
      </c>
      <c r="B6">
        <v>16</v>
      </c>
      <c r="C6" t="s">
        <v>1174</v>
      </c>
      <c r="D6" t="s">
        <v>1175</v>
      </c>
      <c r="E6">
        <v>12</v>
      </c>
      <c r="F6" t="s">
        <v>1251</v>
      </c>
      <c r="G6" t="s">
        <v>1252</v>
      </c>
      <c r="H6" t="s">
        <v>541</v>
      </c>
    </row>
    <row r="7" spans="1:10" x14ac:dyDescent="0.3">
      <c r="A7">
        <v>0</v>
      </c>
      <c r="B7">
        <v>30</v>
      </c>
      <c r="C7" t="s">
        <v>84</v>
      </c>
      <c r="D7" t="s">
        <v>1176</v>
      </c>
      <c r="E7">
        <v>12</v>
      </c>
      <c r="F7" t="s">
        <v>1253</v>
      </c>
      <c r="G7" t="s">
        <v>1254</v>
      </c>
      <c r="H7" t="s">
        <v>541</v>
      </c>
    </row>
    <row r="8" spans="1:10" x14ac:dyDescent="0.3">
      <c r="A8">
        <v>0</v>
      </c>
      <c r="B8">
        <v>32</v>
      </c>
      <c r="C8" t="s">
        <v>86</v>
      </c>
      <c r="D8" t="s">
        <v>86</v>
      </c>
      <c r="E8">
        <v>25</v>
      </c>
      <c r="F8" t="s">
        <v>1258</v>
      </c>
      <c r="G8" t="s">
        <v>1259</v>
      </c>
      <c r="H8" t="s">
        <v>541</v>
      </c>
    </row>
    <row r="9" spans="1:10" x14ac:dyDescent="0.3">
      <c r="A9">
        <v>0</v>
      </c>
      <c r="B9">
        <v>33</v>
      </c>
      <c r="C9" t="s">
        <v>89</v>
      </c>
      <c r="D9" t="s">
        <v>591</v>
      </c>
      <c r="E9">
        <v>15</v>
      </c>
      <c r="F9" t="s">
        <v>1260</v>
      </c>
      <c r="G9" t="s">
        <v>1261</v>
      </c>
      <c r="H9" t="s">
        <v>541</v>
      </c>
    </row>
    <row r="10" spans="1:10" x14ac:dyDescent="0.3">
      <c r="A10">
        <v>0</v>
      </c>
      <c r="B10">
        <v>34</v>
      </c>
      <c r="C10" t="s">
        <v>92</v>
      </c>
      <c r="D10" t="s">
        <v>594</v>
      </c>
      <c r="E10">
        <v>15</v>
      </c>
      <c r="F10" t="s">
        <v>1262</v>
      </c>
      <c r="G10" t="s">
        <v>1263</v>
      </c>
      <c r="H10" t="s">
        <v>541</v>
      </c>
    </row>
    <row r="11" spans="1:10" x14ac:dyDescent="0.3">
      <c r="A11">
        <v>0</v>
      </c>
      <c r="B11">
        <v>35</v>
      </c>
      <c r="C11" t="s">
        <v>95</v>
      </c>
      <c r="D11" t="s">
        <v>597</v>
      </c>
      <c r="E11">
        <v>25</v>
      </c>
      <c r="F11" t="s">
        <v>1264</v>
      </c>
      <c r="G11" t="s">
        <v>1265</v>
      </c>
      <c r="H11" t="s">
        <v>541</v>
      </c>
    </row>
    <row r="12" spans="1:10" x14ac:dyDescent="0.3">
      <c r="A12">
        <v>0</v>
      </c>
      <c r="B12">
        <v>36</v>
      </c>
      <c r="C12" t="s">
        <v>600</v>
      </c>
      <c r="D12" t="s">
        <v>99</v>
      </c>
      <c r="E12">
        <v>15</v>
      </c>
      <c r="F12" t="s">
        <v>1266</v>
      </c>
      <c r="G12" t="s">
        <v>1267</v>
      </c>
      <c r="H12" t="s">
        <v>541</v>
      </c>
    </row>
    <row r="13" spans="1:10" x14ac:dyDescent="0.3">
      <c r="A13">
        <v>0</v>
      </c>
      <c r="B13">
        <v>44</v>
      </c>
      <c r="C13" t="s">
        <v>1177</v>
      </c>
      <c r="D13" t="s">
        <v>1178</v>
      </c>
      <c r="E13">
        <v>16</v>
      </c>
      <c r="F13" t="s">
        <v>1312</v>
      </c>
      <c r="G13" t="s">
        <v>1313</v>
      </c>
      <c r="H13" t="s">
        <v>541</v>
      </c>
    </row>
    <row r="14" spans="1:10" x14ac:dyDescent="0.3">
      <c r="A14">
        <v>0</v>
      </c>
      <c r="B14">
        <v>48</v>
      </c>
      <c r="C14" t="s">
        <v>131</v>
      </c>
      <c r="D14" t="s">
        <v>132</v>
      </c>
      <c r="E14">
        <v>15</v>
      </c>
      <c r="F14" t="s">
        <v>1268</v>
      </c>
      <c r="G14" t="s">
        <v>1269</v>
      </c>
      <c r="H14" t="s">
        <v>541</v>
      </c>
    </row>
    <row r="15" spans="1:10" x14ac:dyDescent="0.3">
      <c r="A15">
        <v>0</v>
      </c>
      <c r="B15">
        <v>49</v>
      </c>
      <c r="C15" t="s">
        <v>134</v>
      </c>
      <c r="D15" t="s">
        <v>627</v>
      </c>
      <c r="E15">
        <v>15</v>
      </c>
      <c r="F15" t="s">
        <v>1270</v>
      </c>
      <c r="G15" t="s">
        <v>1271</v>
      </c>
      <c r="H15" t="s">
        <v>541</v>
      </c>
    </row>
    <row r="16" spans="1:10" x14ac:dyDescent="0.3">
      <c r="A16">
        <v>0</v>
      </c>
      <c r="B16">
        <v>51</v>
      </c>
      <c r="C16" t="s">
        <v>633</v>
      </c>
      <c r="D16" t="s">
        <v>132</v>
      </c>
      <c r="E16">
        <v>25</v>
      </c>
      <c r="F16" t="s">
        <v>1272</v>
      </c>
      <c r="G16" t="s">
        <v>1273</v>
      </c>
      <c r="H16" t="s">
        <v>541</v>
      </c>
    </row>
    <row r="17" spans="1:8" x14ac:dyDescent="0.3">
      <c r="A17">
        <v>0</v>
      </c>
      <c r="B17">
        <v>52</v>
      </c>
      <c r="C17" t="s">
        <v>635</v>
      </c>
      <c r="D17" t="s">
        <v>627</v>
      </c>
      <c r="E17">
        <v>15</v>
      </c>
      <c r="F17" t="s">
        <v>1274</v>
      </c>
      <c r="G17" t="s">
        <v>1275</v>
      </c>
      <c r="H17" t="s">
        <v>541</v>
      </c>
    </row>
    <row r="18" spans="1:8" x14ac:dyDescent="0.3">
      <c r="A18">
        <v>0</v>
      </c>
      <c r="B18">
        <v>54</v>
      </c>
      <c r="C18" t="s">
        <v>641</v>
      </c>
      <c r="D18" t="s">
        <v>642</v>
      </c>
      <c r="E18">
        <v>15</v>
      </c>
      <c r="F18" t="s">
        <v>1276</v>
      </c>
      <c r="G18" t="s">
        <v>1277</v>
      </c>
      <c r="H18" t="s">
        <v>541</v>
      </c>
    </row>
    <row r="19" spans="1:8" x14ac:dyDescent="0.3">
      <c r="A19">
        <v>0</v>
      </c>
      <c r="B19">
        <v>55</v>
      </c>
      <c r="C19" t="s">
        <v>158</v>
      </c>
      <c r="D19" t="s">
        <v>645</v>
      </c>
      <c r="E19">
        <v>15</v>
      </c>
      <c r="F19" t="s">
        <v>1278</v>
      </c>
      <c r="G19" t="s">
        <v>1279</v>
      </c>
      <c r="H19" t="s">
        <v>541</v>
      </c>
    </row>
    <row r="20" spans="1:8" x14ac:dyDescent="0.3">
      <c r="A20">
        <v>0</v>
      </c>
      <c r="B20">
        <v>56</v>
      </c>
      <c r="C20" t="s">
        <v>648</v>
      </c>
      <c r="D20" t="s">
        <v>649</v>
      </c>
      <c r="E20">
        <v>25</v>
      </c>
      <c r="F20" t="s">
        <v>1280</v>
      </c>
      <c r="G20" t="s">
        <v>1281</v>
      </c>
      <c r="H20" t="s">
        <v>541</v>
      </c>
    </row>
    <row r="21" spans="1:8" x14ac:dyDescent="0.3">
      <c r="A21">
        <v>0</v>
      </c>
      <c r="B21">
        <v>61</v>
      </c>
      <c r="C21" t="s">
        <v>171</v>
      </c>
      <c r="D21" t="s">
        <v>172</v>
      </c>
      <c r="E21">
        <v>25</v>
      </c>
      <c r="F21" t="s">
        <v>1282</v>
      </c>
      <c r="G21" t="s">
        <v>1283</v>
      </c>
      <c r="H21" t="s">
        <v>541</v>
      </c>
    </row>
    <row r="22" spans="1:8" x14ac:dyDescent="0.3">
      <c r="A22">
        <v>0</v>
      </c>
      <c r="B22">
        <v>62</v>
      </c>
      <c r="C22" t="s">
        <v>174</v>
      </c>
      <c r="D22" t="s">
        <v>175</v>
      </c>
      <c r="E22">
        <v>25</v>
      </c>
      <c r="F22" t="s">
        <v>1284</v>
      </c>
      <c r="G22" t="s">
        <v>1285</v>
      </c>
      <c r="H22" t="s">
        <v>541</v>
      </c>
    </row>
    <row r="23" spans="1:8" x14ac:dyDescent="0.3">
      <c r="A23">
        <v>0</v>
      </c>
      <c r="B23">
        <v>63</v>
      </c>
      <c r="C23" t="s">
        <v>177</v>
      </c>
      <c r="D23" t="s">
        <v>178</v>
      </c>
      <c r="E23">
        <v>25</v>
      </c>
      <c r="F23" t="s">
        <v>1286</v>
      </c>
      <c r="G23" t="s">
        <v>1287</v>
      </c>
      <c r="H23" t="s">
        <v>541</v>
      </c>
    </row>
    <row r="24" spans="1:8" x14ac:dyDescent="0.3">
      <c r="A24">
        <v>0</v>
      </c>
      <c r="B24">
        <v>64</v>
      </c>
      <c r="C24" t="s">
        <v>180</v>
      </c>
      <c r="D24" t="s">
        <v>181</v>
      </c>
      <c r="E24">
        <v>25</v>
      </c>
      <c r="F24" t="s">
        <v>1288</v>
      </c>
      <c r="G24" t="s">
        <v>1289</v>
      </c>
      <c r="H24" t="s">
        <v>541</v>
      </c>
    </row>
    <row r="25" spans="1:8" x14ac:dyDescent="0.3">
      <c r="A25">
        <v>0</v>
      </c>
      <c r="B25">
        <v>65</v>
      </c>
      <c r="C25" t="s">
        <v>70</v>
      </c>
      <c r="D25" t="s">
        <v>183</v>
      </c>
      <c r="E25">
        <v>25</v>
      </c>
      <c r="F25" t="s">
        <v>1290</v>
      </c>
      <c r="G25" t="s">
        <v>1291</v>
      </c>
      <c r="H25" t="s">
        <v>541</v>
      </c>
    </row>
    <row r="26" spans="1:8" x14ac:dyDescent="0.3">
      <c r="A26">
        <v>0</v>
      </c>
      <c r="B26">
        <v>66</v>
      </c>
      <c r="C26" t="s">
        <v>185</v>
      </c>
      <c r="D26" t="s">
        <v>662</v>
      </c>
      <c r="E26">
        <v>25</v>
      </c>
      <c r="F26" t="s">
        <v>1292</v>
      </c>
      <c r="G26" t="s">
        <v>1293</v>
      </c>
      <c r="H26" t="s">
        <v>541</v>
      </c>
    </row>
    <row r="27" spans="1:8" x14ac:dyDescent="0.3">
      <c r="A27">
        <v>0</v>
      </c>
      <c r="B27">
        <v>67</v>
      </c>
      <c r="C27" t="s">
        <v>665</v>
      </c>
      <c r="D27" t="s">
        <v>666</v>
      </c>
      <c r="E27">
        <v>17</v>
      </c>
      <c r="F27" t="s">
        <v>667</v>
      </c>
      <c r="G27" t="s">
        <v>668</v>
      </c>
      <c r="H27" t="s">
        <v>541</v>
      </c>
    </row>
    <row r="28" spans="1:8" x14ac:dyDescent="0.3">
      <c r="A28">
        <v>0</v>
      </c>
      <c r="B28">
        <v>68</v>
      </c>
      <c r="C28" t="s">
        <v>669</v>
      </c>
      <c r="D28" t="s">
        <v>670</v>
      </c>
      <c r="E28">
        <v>18</v>
      </c>
      <c r="F28" t="s">
        <v>671</v>
      </c>
      <c r="G28" t="s">
        <v>671</v>
      </c>
      <c r="H28" t="s">
        <v>541</v>
      </c>
    </row>
    <row r="29" spans="1:8" x14ac:dyDescent="0.3">
      <c r="A29">
        <v>0</v>
      </c>
      <c r="B29">
        <v>70</v>
      </c>
      <c r="C29" t="s">
        <v>672</v>
      </c>
      <c r="D29" t="s">
        <v>672</v>
      </c>
      <c r="E29">
        <v>19</v>
      </c>
      <c r="F29" t="s">
        <v>673</v>
      </c>
      <c r="G29" t="s">
        <v>673</v>
      </c>
      <c r="H29" t="s">
        <v>541</v>
      </c>
    </row>
    <row r="30" spans="1:8" x14ac:dyDescent="0.3">
      <c r="A30">
        <v>0</v>
      </c>
      <c r="B30">
        <v>72</v>
      </c>
      <c r="C30" t="s">
        <v>678</v>
      </c>
      <c r="D30" t="s">
        <v>678</v>
      </c>
      <c r="E30">
        <v>25</v>
      </c>
      <c r="F30" t="s">
        <v>1294</v>
      </c>
      <c r="G30" t="s">
        <v>1295</v>
      </c>
      <c r="H30" t="s">
        <v>541</v>
      </c>
    </row>
    <row r="31" spans="1:8" x14ac:dyDescent="0.3">
      <c r="A31">
        <v>0</v>
      </c>
      <c r="B31">
        <v>73</v>
      </c>
      <c r="C31" t="s">
        <v>681</v>
      </c>
      <c r="D31" t="s">
        <v>682</v>
      </c>
      <c r="E31">
        <v>21</v>
      </c>
      <c r="F31" t="s">
        <v>673</v>
      </c>
      <c r="G31" t="s">
        <v>673</v>
      </c>
      <c r="H31" t="s">
        <v>541</v>
      </c>
    </row>
    <row r="32" spans="1:8" x14ac:dyDescent="0.3">
      <c r="A32">
        <v>0</v>
      </c>
      <c r="B32">
        <v>75</v>
      </c>
      <c r="C32" t="s">
        <v>686</v>
      </c>
      <c r="D32" t="s">
        <v>686</v>
      </c>
      <c r="E32">
        <v>23</v>
      </c>
      <c r="F32" t="s">
        <v>687</v>
      </c>
      <c r="G32" t="s">
        <v>688</v>
      </c>
      <c r="H32" t="s">
        <v>541</v>
      </c>
    </row>
    <row r="33" spans="1:8" x14ac:dyDescent="0.3">
      <c r="A33">
        <v>0</v>
      </c>
      <c r="B33">
        <v>76</v>
      </c>
      <c r="C33" t="s">
        <v>527</v>
      </c>
      <c r="D33" t="s">
        <v>527</v>
      </c>
      <c r="E33">
        <v>24</v>
      </c>
      <c r="F33" t="s">
        <v>689</v>
      </c>
      <c r="G33" t="s">
        <v>690</v>
      </c>
      <c r="H33" t="s">
        <v>541</v>
      </c>
    </row>
    <row r="34" spans="1:8" x14ac:dyDescent="0.3">
      <c r="A34">
        <v>0</v>
      </c>
      <c r="B34">
        <v>78</v>
      </c>
      <c r="C34" t="s">
        <v>694</v>
      </c>
      <c r="D34" t="s">
        <v>695</v>
      </c>
      <c r="E34">
        <v>24</v>
      </c>
      <c r="F34" t="s">
        <v>689</v>
      </c>
      <c r="G34" t="s">
        <v>690</v>
      </c>
      <c r="H34" t="s">
        <v>541</v>
      </c>
    </row>
    <row r="35" spans="1:8" x14ac:dyDescent="0.3">
      <c r="A35">
        <v>0</v>
      </c>
      <c r="B35">
        <v>79</v>
      </c>
      <c r="C35" t="s">
        <v>696</v>
      </c>
      <c r="D35" t="s">
        <v>697</v>
      </c>
      <c r="E35">
        <v>25</v>
      </c>
      <c r="F35" t="s">
        <v>1296</v>
      </c>
      <c r="G35" t="s">
        <v>1297</v>
      </c>
      <c r="H35" t="s">
        <v>541</v>
      </c>
    </row>
    <row r="36" spans="1:8" x14ac:dyDescent="0.3">
      <c r="A36">
        <v>0</v>
      </c>
      <c r="B36">
        <v>80</v>
      </c>
      <c r="C36" t="s">
        <v>699</v>
      </c>
      <c r="D36" t="s">
        <v>700</v>
      </c>
      <c r="E36">
        <v>24</v>
      </c>
      <c r="F36" t="s">
        <v>689</v>
      </c>
      <c r="G36" t="s">
        <v>690</v>
      </c>
      <c r="H36" t="s">
        <v>541</v>
      </c>
    </row>
    <row r="37" spans="1:8" x14ac:dyDescent="0.3">
      <c r="A37">
        <v>0</v>
      </c>
      <c r="B37">
        <v>81</v>
      </c>
      <c r="C37" t="s">
        <v>253</v>
      </c>
      <c r="D37" t="s">
        <v>253</v>
      </c>
      <c r="E37">
        <v>25</v>
      </c>
      <c r="F37" t="s">
        <v>1298</v>
      </c>
      <c r="G37" t="s">
        <v>1299</v>
      </c>
      <c r="H37" t="s">
        <v>541</v>
      </c>
    </row>
    <row r="38" spans="1:8" x14ac:dyDescent="0.3">
      <c r="A38">
        <v>0</v>
      </c>
      <c r="B38">
        <v>82</v>
      </c>
      <c r="C38" t="s">
        <v>241</v>
      </c>
      <c r="D38" t="s">
        <v>241</v>
      </c>
      <c r="E38">
        <v>25</v>
      </c>
      <c r="F38" t="s">
        <v>1300</v>
      </c>
      <c r="G38" t="s">
        <v>1301</v>
      </c>
      <c r="H38" t="s">
        <v>541</v>
      </c>
    </row>
    <row r="39" spans="1:8" x14ac:dyDescent="0.3">
      <c r="A39">
        <v>0</v>
      </c>
      <c r="B39">
        <v>83</v>
      </c>
      <c r="C39" t="s">
        <v>244</v>
      </c>
      <c r="D39" t="s">
        <v>244</v>
      </c>
      <c r="E39">
        <v>25</v>
      </c>
      <c r="F39" t="s">
        <v>1302</v>
      </c>
      <c r="G39" t="s">
        <v>1303</v>
      </c>
      <c r="H39" t="s">
        <v>541</v>
      </c>
    </row>
    <row r="40" spans="1:8" x14ac:dyDescent="0.3">
      <c r="A40">
        <v>0</v>
      </c>
      <c r="B40">
        <v>84</v>
      </c>
      <c r="C40" t="s">
        <v>704</v>
      </c>
      <c r="D40" t="s">
        <v>704</v>
      </c>
      <c r="E40">
        <v>25</v>
      </c>
      <c r="F40" t="s">
        <v>1304</v>
      </c>
      <c r="G40" t="s">
        <v>1305</v>
      </c>
      <c r="H40" t="s">
        <v>541</v>
      </c>
    </row>
    <row r="41" spans="1:8" x14ac:dyDescent="0.3">
      <c r="A41">
        <v>0</v>
      </c>
      <c r="B41">
        <v>86</v>
      </c>
      <c r="C41" t="s">
        <v>706</v>
      </c>
      <c r="D41" t="s">
        <v>709</v>
      </c>
      <c r="E41">
        <v>25</v>
      </c>
      <c r="F41" t="s">
        <v>1306</v>
      </c>
      <c r="G41" t="s">
        <v>1307</v>
      </c>
      <c r="H41" t="s">
        <v>541</v>
      </c>
    </row>
    <row r="42" spans="1:8" x14ac:dyDescent="0.3">
      <c r="A42">
        <v>0</v>
      </c>
      <c r="B42">
        <v>89</v>
      </c>
      <c r="C42" t="s">
        <v>713</v>
      </c>
      <c r="D42" t="s">
        <v>714</v>
      </c>
      <c r="E42">
        <v>25</v>
      </c>
      <c r="F42" t="s">
        <v>1314</v>
      </c>
      <c r="G42" t="s">
        <v>1315</v>
      </c>
      <c r="H42" t="s">
        <v>541</v>
      </c>
    </row>
    <row r="43" spans="1:8" x14ac:dyDescent="0.3">
      <c r="A43">
        <v>0</v>
      </c>
      <c r="B43">
        <v>90</v>
      </c>
      <c r="C43" t="s">
        <v>716</v>
      </c>
      <c r="D43" t="s">
        <v>717</v>
      </c>
      <c r="E43">
        <v>29</v>
      </c>
      <c r="F43" t="s">
        <v>1316</v>
      </c>
      <c r="G43" t="s">
        <v>1317</v>
      </c>
      <c r="H43" t="s">
        <v>541</v>
      </c>
    </row>
    <row r="44" spans="1:8" x14ac:dyDescent="0.3">
      <c r="A44">
        <v>0</v>
      </c>
      <c r="B44">
        <v>92</v>
      </c>
      <c r="C44" t="s">
        <v>723</v>
      </c>
      <c r="D44" t="s">
        <v>724</v>
      </c>
      <c r="E44">
        <v>29</v>
      </c>
      <c r="F44" t="s">
        <v>1318</v>
      </c>
      <c r="G44" t="s">
        <v>1400</v>
      </c>
      <c r="H44" t="s">
        <v>541</v>
      </c>
    </row>
    <row r="45" spans="1:8" x14ac:dyDescent="0.3">
      <c r="A45">
        <v>0</v>
      </c>
      <c r="B45">
        <v>94</v>
      </c>
      <c r="C45" t="s">
        <v>728</v>
      </c>
      <c r="D45" t="s">
        <v>729</v>
      </c>
      <c r="E45">
        <v>29</v>
      </c>
      <c r="F45" t="s">
        <v>1319</v>
      </c>
      <c r="G45" t="s">
        <v>1320</v>
      </c>
      <c r="H45" t="s">
        <v>541</v>
      </c>
    </row>
    <row r="46" spans="1:8" x14ac:dyDescent="0.3">
      <c r="A46">
        <v>0</v>
      </c>
      <c r="B46">
        <v>95</v>
      </c>
      <c r="C46" t="s">
        <v>732</v>
      </c>
      <c r="D46" t="s">
        <v>732</v>
      </c>
      <c r="E46">
        <v>31</v>
      </c>
      <c r="F46" t="s">
        <v>1321</v>
      </c>
      <c r="G46" t="s">
        <v>1322</v>
      </c>
      <c r="H46" t="s">
        <v>541</v>
      </c>
    </row>
    <row r="47" spans="1:8" x14ac:dyDescent="0.3">
      <c r="A47">
        <v>0</v>
      </c>
      <c r="B47">
        <v>96</v>
      </c>
      <c r="C47" t="s">
        <v>735</v>
      </c>
      <c r="D47" t="s">
        <v>736</v>
      </c>
      <c r="E47">
        <v>31</v>
      </c>
      <c r="F47" t="s">
        <v>1323</v>
      </c>
      <c r="G47" t="s">
        <v>1324</v>
      </c>
      <c r="H47" t="s">
        <v>541</v>
      </c>
    </row>
    <row r="48" spans="1:8" x14ac:dyDescent="0.3">
      <c r="A48">
        <v>0</v>
      </c>
      <c r="B48">
        <v>97</v>
      </c>
      <c r="C48" t="s">
        <v>739</v>
      </c>
      <c r="D48" t="s">
        <v>740</v>
      </c>
      <c r="E48">
        <v>31</v>
      </c>
      <c r="F48" t="s">
        <v>1325</v>
      </c>
      <c r="G48" t="s">
        <v>1326</v>
      </c>
      <c r="H48" t="s">
        <v>541</v>
      </c>
    </row>
    <row r="49" spans="1:8" x14ac:dyDescent="0.3">
      <c r="A49">
        <v>0</v>
      </c>
      <c r="B49">
        <v>98</v>
      </c>
      <c r="C49" t="s">
        <v>743</v>
      </c>
      <c r="D49" t="s">
        <v>743</v>
      </c>
      <c r="E49">
        <v>31</v>
      </c>
      <c r="F49" t="s">
        <v>1327</v>
      </c>
      <c r="G49" t="s">
        <v>1328</v>
      </c>
      <c r="H49" t="s">
        <v>541</v>
      </c>
    </row>
    <row r="50" spans="1:8" x14ac:dyDescent="0.3">
      <c r="A50">
        <v>0</v>
      </c>
      <c r="B50">
        <v>99</v>
      </c>
      <c r="C50" t="s">
        <v>746</v>
      </c>
      <c r="D50" t="s">
        <v>746</v>
      </c>
      <c r="E50">
        <v>31</v>
      </c>
      <c r="F50" t="s">
        <v>1329</v>
      </c>
      <c r="G50" t="s">
        <v>1330</v>
      </c>
      <c r="H50" t="s">
        <v>541</v>
      </c>
    </row>
    <row r="51" spans="1:8" x14ac:dyDescent="0.3">
      <c r="A51">
        <v>0</v>
      </c>
      <c r="B51">
        <v>100</v>
      </c>
      <c r="C51" t="s">
        <v>749</v>
      </c>
      <c r="D51" t="s">
        <v>749</v>
      </c>
      <c r="E51">
        <v>31</v>
      </c>
      <c r="F51" t="s">
        <v>1331</v>
      </c>
      <c r="G51" t="s">
        <v>1332</v>
      </c>
      <c r="H51" t="s">
        <v>541</v>
      </c>
    </row>
    <row r="52" spans="1:8" x14ac:dyDescent="0.3">
      <c r="A52">
        <v>0</v>
      </c>
      <c r="B52">
        <v>103</v>
      </c>
      <c r="C52" t="s">
        <v>752</v>
      </c>
      <c r="D52" t="s">
        <v>752</v>
      </c>
      <c r="E52">
        <v>24</v>
      </c>
      <c r="F52" t="s">
        <v>689</v>
      </c>
      <c r="G52" t="s">
        <v>690</v>
      </c>
      <c r="H52" t="s">
        <v>541</v>
      </c>
    </row>
    <row r="53" spans="1:8" x14ac:dyDescent="0.3">
      <c r="A53">
        <v>0</v>
      </c>
      <c r="B53">
        <v>104</v>
      </c>
      <c r="C53" t="s">
        <v>753</v>
      </c>
      <c r="D53" t="s">
        <v>754</v>
      </c>
      <c r="E53">
        <v>41</v>
      </c>
      <c r="F53" t="s">
        <v>1255</v>
      </c>
      <c r="G53" t="s">
        <v>1256</v>
      </c>
      <c r="H53" t="s">
        <v>541</v>
      </c>
    </row>
    <row r="54" spans="1:8" x14ac:dyDescent="0.3">
      <c r="A54">
        <v>0</v>
      </c>
      <c r="B54">
        <v>105</v>
      </c>
      <c r="C54" t="s">
        <v>728</v>
      </c>
      <c r="D54" t="s">
        <v>729</v>
      </c>
      <c r="E54">
        <v>35</v>
      </c>
      <c r="F54" t="s">
        <v>1319</v>
      </c>
      <c r="G54" t="s">
        <v>1320</v>
      </c>
      <c r="H54" t="s">
        <v>541</v>
      </c>
    </row>
    <row r="55" spans="1:8" x14ac:dyDescent="0.3">
      <c r="A55">
        <v>0</v>
      </c>
      <c r="B55">
        <v>106</v>
      </c>
      <c r="C55" t="s">
        <v>757</v>
      </c>
      <c r="D55" t="s">
        <v>758</v>
      </c>
      <c r="E55">
        <v>35</v>
      </c>
      <c r="F55" t="s">
        <v>1319</v>
      </c>
      <c r="G55" t="s">
        <v>1320</v>
      </c>
      <c r="H55" t="s">
        <v>541</v>
      </c>
    </row>
    <row r="56" spans="1:8" x14ac:dyDescent="0.3">
      <c r="A56">
        <v>0</v>
      </c>
      <c r="B56">
        <v>107</v>
      </c>
      <c r="C56" t="s">
        <v>723</v>
      </c>
      <c r="D56" t="s">
        <v>724</v>
      </c>
      <c r="E56">
        <v>35</v>
      </c>
      <c r="F56" t="s">
        <v>1318</v>
      </c>
      <c r="G56" t="s">
        <v>1400</v>
      </c>
      <c r="H56" t="s">
        <v>541</v>
      </c>
    </row>
    <row r="57" spans="1:8" x14ac:dyDescent="0.3">
      <c r="A57">
        <v>0</v>
      </c>
      <c r="B57">
        <v>108</v>
      </c>
      <c r="C57" t="s">
        <v>759</v>
      </c>
      <c r="D57" t="s">
        <v>760</v>
      </c>
      <c r="E57">
        <v>37</v>
      </c>
      <c r="F57" t="s">
        <v>1333</v>
      </c>
      <c r="G57" t="s">
        <v>1334</v>
      </c>
      <c r="H57" t="s">
        <v>541</v>
      </c>
    </row>
    <row r="58" spans="1:8" x14ac:dyDescent="0.3">
      <c r="A58">
        <v>0</v>
      </c>
      <c r="B58">
        <v>109</v>
      </c>
      <c r="C58" t="s">
        <v>763</v>
      </c>
      <c r="D58" t="s">
        <v>764</v>
      </c>
      <c r="E58">
        <v>37</v>
      </c>
      <c r="F58" t="s">
        <v>1335</v>
      </c>
      <c r="G58" t="s">
        <v>1336</v>
      </c>
      <c r="H58" t="s">
        <v>541</v>
      </c>
    </row>
    <row r="59" spans="1:8" x14ac:dyDescent="0.3">
      <c r="A59">
        <v>0</v>
      </c>
      <c r="B59">
        <v>110</v>
      </c>
      <c r="C59" t="s">
        <v>767</v>
      </c>
      <c r="D59" t="s">
        <v>768</v>
      </c>
      <c r="E59">
        <v>35</v>
      </c>
      <c r="F59" t="s">
        <v>1337</v>
      </c>
      <c r="G59" t="s">
        <v>1401</v>
      </c>
      <c r="H59" t="s">
        <v>541</v>
      </c>
    </row>
    <row r="60" spans="1:8" x14ac:dyDescent="0.3">
      <c r="A60">
        <v>0</v>
      </c>
      <c r="B60">
        <v>111</v>
      </c>
      <c r="C60" t="s">
        <v>770</v>
      </c>
      <c r="D60" t="s">
        <v>771</v>
      </c>
      <c r="E60">
        <v>35</v>
      </c>
      <c r="F60" t="s">
        <v>1338</v>
      </c>
      <c r="G60" t="s">
        <v>1402</v>
      </c>
      <c r="H60" t="s">
        <v>541</v>
      </c>
    </row>
    <row r="61" spans="1:8" x14ac:dyDescent="0.3">
      <c r="A61">
        <v>0</v>
      </c>
      <c r="B61">
        <v>112</v>
      </c>
      <c r="C61" t="s">
        <v>773</v>
      </c>
      <c r="D61" t="s">
        <v>774</v>
      </c>
      <c r="E61">
        <v>35</v>
      </c>
      <c r="F61" t="s">
        <v>1339</v>
      </c>
      <c r="G61" t="s">
        <v>1340</v>
      </c>
      <c r="H61" t="s">
        <v>541</v>
      </c>
    </row>
    <row r="62" spans="1:8" x14ac:dyDescent="0.3">
      <c r="A62">
        <v>0</v>
      </c>
      <c r="B62">
        <v>113</v>
      </c>
      <c r="C62" t="s">
        <v>776</v>
      </c>
      <c r="D62" t="s">
        <v>777</v>
      </c>
      <c r="E62">
        <v>35</v>
      </c>
      <c r="F62" t="s">
        <v>1341</v>
      </c>
      <c r="G62" t="s">
        <v>1403</v>
      </c>
      <c r="H62" t="s">
        <v>541</v>
      </c>
    </row>
    <row r="63" spans="1:8" x14ac:dyDescent="0.3">
      <c r="A63">
        <v>0</v>
      </c>
      <c r="B63">
        <v>114</v>
      </c>
      <c r="C63" t="s">
        <v>779</v>
      </c>
      <c r="D63" t="s">
        <v>780</v>
      </c>
      <c r="E63">
        <v>35</v>
      </c>
      <c r="F63" t="s">
        <v>1342</v>
      </c>
      <c r="G63" t="s">
        <v>1404</v>
      </c>
      <c r="H63" t="s">
        <v>541</v>
      </c>
    </row>
    <row r="64" spans="1:8" x14ac:dyDescent="0.3">
      <c r="A64">
        <v>0</v>
      </c>
      <c r="B64">
        <v>115</v>
      </c>
      <c r="C64" t="s">
        <v>782</v>
      </c>
      <c r="D64" t="s">
        <v>704</v>
      </c>
      <c r="E64">
        <v>25</v>
      </c>
      <c r="F64" t="s">
        <v>1343</v>
      </c>
      <c r="G64" t="s">
        <v>1344</v>
      </c>
      <c r="H64" t="s">
        <v>541</v>
      </c>
    </row>
    <row r="65" spans="1:10" x14ac:dyDescent="0.3">
      <c r="A65">
        <v>0</v>
      </c>
      <c r="B65">
        <v>127</v>
      </c>
      <c r="C65" t="s">
        <v>815</v>
      </c>
      <c r="D65" t="s">
        <v>816</v>
      </c>
      <c r="E65">
        <v>43</v>
      </c>
      <c r="F65" t="s">
        <v>1179</v>
      </c>
      <c r="G65" t="s">
        <v>1180</v>
      </c>
      <c r="H65" t="s">
        <v>531</v>
      </c>
      <c r="J65" s="3">
        <v>43020.976168981484</v>
      </c>
    </row>
    <row r="66" spans="1:10" x14ac:dyDescent="0.3">
      <c r="A66">
        <v>0</v>
      </c>
      <c r="B66">
        <v>128</v>
      </c>
      <c r="C66" t="s">
        <v>819</v>
      </c>
      <c r="D66" t="s">
        <v>820</v>
      </c>
      <c r="E66">
        <v>40</v>
      </c>
      <c r="F66" t="s">
        <v>1181</v>
      </c>
      <c r="G66" t="s">
        <v>1182</v>
      </c>
      <c r="H66" t="s">
        <v>541</v>
      </c>
    </row>
    <row r="67" spans="1:10" x14ac:dyDescent="0.3">
      <c r="A67">
        <v>0</v>
      </c>
      <c r="B67">
        <v>129</v>
      </c>
      <c r="C67" t="s">
        <v>823</v>
      </c>
      <c r="D67" t="s">
        <v>824</v>
      </c>
      <c r="E67">
        <v>41</v>
      </c>
      <c r="F67" t="s">
        <v>1183</v>
      </c>
      <c r="G67" t="s">
        <v>1184</v>
      </c>
      <c r="H67" t="s">
        <v>541</v>
      </c>
    </row>
    <row r="68" spans="1:10" x14ac:dyDescent="0.3">
      <c r="A68">
        <v>0</v>
      </c>
      <c r="B68">
        <v>130</v>
      </c>
      <c r="C68" t="s">
        <v>827</v>
      </c>
      <c r="D68" t="s">
        <v>828</v>
      </c>
      <c r="E68">
        <v>41</v>
      </c>
      <c r="F68" t="s">
        <v>1185</v>
      </c>
      <c r="G68" t="s">
        <v>1186</v>
      </c>
      <c r="H68" t="s">
        <v>541</v>
      </c>
      <c r="J68" s="3"/>
    </row>
    <row r="69" spans="1:10" x14ac:dyDescent="0.3">
      <c r="A69">
        <v>0</v>
      </c>
      <c r="B69">
        <v>131</v>
      </c>
      <c r="C69" t="s">
        <v>831</v>
      </c>
      <c r="D69" t="s">
        <v>832</v>
      </c>
      <c r="E69">
        <v>41</v>
      </c>
      <c r="F69" t="s">
        <v>1187</v>
      </c>
      <c r="G69" t="s">
        <v>1188</v>
      </c>
      <c r="H69" t="s">
        <v>541</v>
      </c>
    </row>
    <row r="70" spans="1:10" x14ac:dyDescent="0.3">
      <c r="A70">
        <v>0</v>
      </c>
      <c r="B70">
        <v>132</v>
      </c>
      <c r="C70" t="s">
        <v>835</v>
      </c>
      <c r="D70" t="s">
        <v>836</v>
      </c>
      <c r="E70">
        <v>41</v>
      </c>
      <c r="F70" t="s">
        <v>1189</v>
      </c>
      <c r="G70" t="s">
        <v>1190</v>
      </c>
      <c r="H70" t="s">
        <v>541</v>
      </c>
    </row>
    <row r="71" spans="1:10" x14ac:dyDescent="0.3">
      <c r="A71">
        <v>0</v>
      </c>
      <c r="B71">
        <v>133</v>
      </c>
      <c r="C71" t="s">
        <v>839</v>
      </c>
      <c r="D71" t="s">
        <v>840</v>
      </c>
      <c r="E71">
        <v>41</v>
      </c>
      <c r="F71" t="s">
        <v>1191</v>
      </c>
      <c r="G71" t="s">
        <v>1192</v>
      </c>
      <c r="H71" t="s">
        <v>541</v>
      </c>
    </row>
    <row r="72" spans="1:10" x14ac:dyDescent="0.3">
      <c r="A72">
        <v>0</v>
      </c>
      <c r="B72">
        <v>134</v>
      </c>
      <c r="C72" t="s">
        <v>843</v>
      </c>
      <c r="D72" t="s">
        <v>844</v>
      </c>
      <c r="E72">
        <v>41</v>
      </c>
      <c r="F72" t="s">
        <v>1193</v>
      </c>
      <c r="G72" t="s">
        <v>1194</v>
      </c>
      <c r="H72" t="s">
        <v>541</v>
      </c>
    </row>
    <row r="73" spans="1:10" x14ac:dyDescent="0.3">
      <c r="A73">
        <v>0</v>
      </c>
      <c r="B73">
        <v>135</v>
      </c>
      <c r="C73" t="s">
        <v>847</v>
      </c>
      <c r="D73" t="s">
        <v>848</v>
      </c>
      <c r="E73">
        <v>41</v>
      </c>
      <c r="F73" t="s">
        <v>1195</v>
      </c>
      <c r="G73" t="s">
        <v>1196</v>
      </c>
      <c r="H73" t="s">
        <v>541</v>
      </c>
    </row>
    <row r="74" spans="1:10" x14ac:dyDescent="0.3">
      <c r="A74">
        <v>0</v>
      </c>
      <c r="B74">
        <v>136</v>
      </c>
      <c r="C74" t="s">
        <v>851</v>
      </c>
      <c r="D74" t="s">
        <v>852</v>
      </c>
      <c r="E74">
        <v>41</v>
      </c>
      <c r="F74" t="s">
        <v>1197</v>
      </c>
      <c r="G74" t="s">
        <v>1198</v>
      </c>
      <c r="H74" t="s">
        <v>541</v>
      </c>
    </row>
    <row r="75" spans="1:10" x14ac:dyDescent="0.3">
      <c r="A75">
        <v>0</v>
      </c>
      <c r="B75">
        <v>137</v>
      </c>
      <c r="C75" t="s">
        <v>855</v>
      </c>
      <c r="D75" t="s">
        <v>856</v>
      </c>
      <c r="E75">
        <v>41</v>
      </c>
      <c r="F75" t="s">
        <v>1199</v>
      </c>
      <c r="G75" t="s">
        <v>1200</v>
      </c>
      <c r="H75" t="s">
        <v>541</v>
      </c>
    </row>
    <row r="76" spans="1:10" x14ac:dyDescent="0.3">
      <c r="A76">
        <v>0</v>
      </c>
      <c r="B76">
        <v>138</v>
      </c>
      <c r="C76" t="s">
        <v>859</v>
      </c>
      <c r="D76" t="s">
        <v>860</v>
      </c>
      <c r="E76">
        <v>45</v>
      </c>
      <c r="F76" t="s">
        <v>1179</v>
      </c>
      <c r="G76" t="s">
        <v>1180</v>
      </c>
      <c r="H76" t="s">
        <v>531</v>
      </c>
      <c r="J76" s="3">
        <v>43020.752835648149</v>
      </c>
    </row>
    <row r="77" spans="1:10" x14ac:dyDescent="0.3">
      <c r="A77">
        <v>0</v>
      </c>
      <c r="B77">
        <v>139</v>
      </c>
      <c r="C77" t="s">
        <v>861</v>
      </c>
      <c r="D77" t="s">
        <v>862</v>
      </c>
      <c r="E77">
        <v>41</v>
      </c>
      <c r="F77" t="s">
        <v>1201</v>
      </c>
      <c r="G77" t="s">
        <v>1202</v>
      </c>
      <c r="H77" t="s">
        <v>536</v>
      </c>
      <c r="J77" s="3">
        <v>42999.286145833335</v>
      </c>
    </row>
    <row r="78" spans="1:10" x14ac:dyDescent="0.3">
      <c r="A78">
        <v>0</v>
      </c>
      <c r="B78">
        <v>140</v>
      </c>
      <c r="C78" t="s">
        <v>865</v>
      </c>
      <c r="D78" t="s">
        <v>820</v>
      </c>
      <c r="E78">
        <v>44</v>
      </c>
      <c r="F78" t="s">
        <v>1203</v>
      </c>
      <c r="G78" t="s">
        <v>1204</v>
      </c>
      <c r="H78" t="s">
        <v>536</v>
      </c>
      <c r="J78" s="3">
        <v>43003.60324074074</v>
      </c>
    </row>
    <row r="79" spans="1:10" x14ac:dyDescent="0.3">
      <c r="A79">
        <v>0</v>
      </c>
      <c r="B79">
        <v>141</v>
      </c>
      <c r="C79" t="s">
        <v>866</v>
      </c>
      <c r="D79" t="s">
        <v>866</v>
      </c>
      <c r="E79">
        <v>6</v>
      </c>
      <c r="F79" t="s">
        <v>867</v>
      </c>
      <c r="G79" t="s">
        <v>868</v>
      </c>
      <c r="H79" t="s">
        <v>541</v>
      </c>
      <c r="J79" s="3"/>
    </row>
    <row r="80" spans="1:10" x14ac:dyDescent="0.3">
      <c r="A80">
        <v>0</v>
      </c>
      <c r="B80">
        <v>142</v>
      </c>
      <c r="C80" t="s">
        <v>753</v>
      </c>
      <c r="D80" t="s">
        <v>754</v>
      </c>
      <c r="E80">
        <v>47</v>
      </c>
      <c r="F80" t="s">
        <v>1205</v>
      </c>
      <c r="G80" t="s">
        <v>1206</v>
      </c>
      <c r="H80" t="s">
        <v>536</v>
      </c>
      <c r="J80" s="3">
        <v>43061.180694444447</v>
      </c>
    </row>
    <row r="81" spans="1:10" x14ac:dyDescent="0.3">
      <c r="A81">
        <v>0</v>
      </c>
      <c r="B81">
        <v>143</v>
      </c>
      <c r="C81" t="s">
        <v>773</v>
      </c>
      <c r="D81" t="s">
        <v>774</v>
      </c>
      <c r="E81">
        <v>47</v>
      </c>
      <c r="F81" t="s">
        <v>1207</v>
      </c>
      <c r="G81" t="s">
        <v>1208</v>
      </c>
      <c r="H81" t="s">
        <v>536</v>
      </c>
      <c r="J81" s="3">
        <v>43057.142777777779</v>
      </c>
    </row>
    <row r="82" spans="1:10" x14ac:dyDescent="0.3">
      <c r="A82">
        <v>0</v>
      </c>
      <c r="B82">
        <v>144</v>
      </c>
      <c r="C82" t="s">
        <v>872</v>
      </c>
      <c r="D82" t="s">
        <v>872</v>
      </c>
      <c r="E82">
        <v>47</v>
      </c>
      <c r="F82" t="s">
        <v>1209</v>
      </c>
      <c r="G82" t="s">
        <v>1210</v>
      </c>
      <c r="H82" t="s">
        <v>536</v>
      </c>
      <c r="J82" s="3">
        <v>43060.538645833331</v>
      </c>
    </row>
    <row r="83" spans="1:10" x14ac:dyDescent="0.3">
      <c r="A83">
        <v>0</v>
      </c>
      <c r="B83">
        <v>145</v>
      </c>
      <c r="C83" t="s">
        <v>874</v>
      </c>
      <c r="D83" t="s">
        <v>874</v>
      </c>
      <c r="E83">
        <v>47</v>
      </c>
      <c r="F83" t="s">
        <v>1211</v>
      </c>
      <c r="G83" t="s">
        <v>1212</v>
      </c>
      <c r="H83" t="s">
        <v>536</v>
      </c>
      <c r="J83" s="3">
        <v>43061.075266203705</v>
      </c>
    </row>
    <row r="84" spans="1:10" x14ac:dyDescent="0.3">
      <c r="A84">
        <v>0</v>
      </c>
      <c r="B84">
        <v>146</v>
      </c>
      <c r="C84" t="s">
        <v>876</v>
      </c>
      <c r="D84" t="s">
        <v>877</v>
      </c>
      <c r="E84">
        <v>47</v>
      </c>
      <c r="F84" t="s">
        <v>1308</v>
      </c>
      <c r="G84" t="s">
        <v>1309</v>
      </c>
      <c r="H84" t="s">
        <v>536</v>
      </c>
      <c r="J84" s="3">
        <v>43057.422453703701</v>
      </c>
    </row>
    <row r="85" spans="1:10" x14ac:dyDescent="0.3">
      <c r="A85">
        <v>0</v>
      </c>
      <c r="B85">
        <v>147</v>
      </c>
      <c r="C85" t="s">
        <v>879</v>
      </c>
      <c r="D85" t="s">
        <v>879</v>
      </c>
      <c r="E85">
        <v>47</v>
      </c>
      <c r="F85" t="s">
        <v>1213</v>
      </c>
      <c r="G85" t="s">
        <v>1214</v>
      </c>
      <c r="H85" t="s">
        <v>536</v>
      </c>
      <c r="J85" s="3">
        <v>43057.434212962966</v>
      </c>
    </row>
    <row r="86" spans="1:10" x14ac:dyDescent="0.3">
      <c r="A86">
        <v>0</v>
      </c>
      <c r="B86">
        <v>148</v>
      </c>
      <c r="C86" t="s">
        <v>753</v>
      </c>
      <c r="D86" t="s">
        <v>754</v>
      </c>
      <c r="E86">
        <v>41</v>
      </c>
      <c r="F86" t="s">
        <v>1205</v>
      </c>
      <c r="G86" t="s">
        <v>1206</v>
      </c>
      <c r="H86" t="s">
        <v>531</v>
      </c>
      <c r="J86" s="3">
        <v>43057.582592592589</v>
      </c>
    </row>
    <row r="87" spans="1:10" x14ac:dyDescent="0.3">
      <c r="A87">
        <v>0</v>
      </c>
      <c r="B87">
        <v>150</v>
      </c>
      <c r="C87" t="s">
        <v>450</v>
      </c>
      <c r="D87" t="s">
        <v>450</v>
      </c>
      <c r="E87">
        <v>47</v>
      </c>
      <c r="F87" t="s">
        <v>1215</v>
      </c>
      <c r="G87" t="s">
        <v>1216</v>
      </c>
      <c r="H87" t="s">
        <v>536</v>
      </c>
      <c r="J87" s="3">
        <v>43057.598449074074</v>
      </c>
    </row>
    <row r="88" spans="1:10" x14ac:dyDescent="0.3">
      <c r="A88">
        <v>0</v>
      </c>
      <c r="B88">
        <v>151</v>
      </c>
      <c r="C88" t="s">
        <v>883</v>
      </c>
      <c r="D88" t="s">
        <v>883</v>
      </c>
      <c r="E88">
        <v>49</v>
      </c>
      <c r="F88">
        <v>168</v>
      </c>
      <c r="G88">
        <v>168</v>
      </c>
      <c r="H88" t="s">
        <v>536</v>
      </c>
      <c r="J88" s="3">
        <v>43060.809664351851</v>
      </c>
    </row>
    <row r="89" spans="1:10" x14ac:dyDescent="0.3">
      <c r="A89">
        <v>0</v>
      </c>
      <c r="B89">
        <v>152</v>
      </c>
      <c r="C89" t="s">
        <v>859</v>
      </c>
      <c r="D89" t="s">
        <v>860</v>
      </c>
      <c r="E89">
        <v>50</v>
      </c>
      <c r="F89" t="s">
        <v>1217</v>
      </c>
      <c r="G89" t="s">
        <v>1218</v>
      </c>
      <c r="H89" t="s">
        <v>531</v>
      </c>
      <c r="J89" s="3">
        <v>43062.139409722222</v>
      </c>
    </row>
    <row r="90" spans="1:10" x14ac:dyDescent="0.3">
      <c r="A90">
        <v>0</v>
      </c>
      <c r="B90">
        <v>153</v>
      </c>
      <c r="C90" t="s">
        <v>886</v>
      </c>
      <c r="D90" t="s">
        <v>886</v>
      </c>
      <c r="E90">
        <v>47</v>
      </c>
      <c r="F90" t="s">
        <v>1219</v>
      </c>
      <c r="G90" t="s">
        <v>1220</v>
      </c>
      <c r="H90" t="s">
        <v>536</v>
      </c>
      <c r="J90" s="3">
        <v>43086.776238425926</v>
      </c>
    </row>
    <row r="91" spans="1:10" x14ac:dyDescent="0.3">
      <c r="A91">
        <v>0</v>
      </c>
      <c r="B91">
        <v>154</v>
      </c>
      <c r="C91" t="s">
        <v>888</v>
      </c>
      <c r="D91" t="s">
        <v>888</v>
      </c>
      <c r="E91">
        <v>47</v>
      </c>
      <c r="F91" t="s">
        <v>1221</v>
      </c>
      <c r="G91" t="s">
        <v>1222</v>
      </c>
      <c r="H91" t="s">
        <v>536</v>
      </c>
      <c r="J91" s="3">
        <v>43088.291064814817</v>
      </c>
    </row>
    <row r="92" spans="1:10" x14ac:dyDescent="0.3">
      <c r="A92">
        <v>0</v>
      </c>
      <c r="B92">
        <v>155</v>
      </c>
      <c r="C92" t="s">
        <v>0</v>
      </c>
      <c r="D92" t="s">
        <v>0</v>
      </c>
      <c r="E92">
        <v>47</v>
      </c>
      <c r="F92" t="s">
        <v>1223</v>
      </c>
      <c r="G92" t="s">
        <v>1224</v>
      </c>
      <c r="H92" t="s">
        <v>536</v>
      </c>
      <c r="J92" s="3">
        <v>43108.217569444445</v>
      </c>
    </row>
    <row r="93" spans="1:10" x14ac:dyDescent="0.3">
      <c r="A93">
        <v>0</v>
      </c>
      <c r="B93">
        <v>156</v>
      </c>
      <c r="C93" t="s">
        <v>479</v>
      </c>
      <c r="D93" t="s">
        <v>479</v>
      </c>
      <c r="E93">
        <v>47</v>
      </c>
      <c r="F93" t="s">
        <v>1225</v>
      </c>
      <c r="G93" t="s">
        <v>1226</v>
      </c>
      <c r="H93" t="s">
        <v>536</v>
      </c>
      <c r="J93" s="3">
        <v>43107.227812500001</v>
      </c>
    </row>
    <row r="94" spans="1:10" x14ac:dyDescent="0.3">
      <c r="A94">
        <v>0</v>
      </c>
      <c r="B94">
        <v>157</v>
      </c>
      <c r="C94" t="s">
        <v>493</v>
      </c>
      <c r="D94" t="s">
        <v>493</v>
      </c>
      <c r="E94">
        <v>47</v>
      </c>
      <c r="F94" t="s">
        <v>1227</v>
      </c>
      <c r="G94" t="s">
        <v>1228</v>
      </c>
      <c r="H94" t="s">
        <v>531</v>
      </c>
      <c r="J94" s="3">
        <v>43108.352268518516</v>
      </c>
    </row>
    <row r="95" spans="1:10" x14ac:dyDescent="0.3">
      <c r="A95">
        <v>0</v>
      </c>
      <c r="B95">
        <v>158</v>
      </c>
      <c r="C95" t="s">
        <v>485</v>
      </c>
      <c r="D95" t="s">
        <v>485</v>
      </c>
      <c r="E95">
        <v>47</v>
      </c>
      <c r="F95" t="s">
        <v>1229</v>
      </c>
      <c r="G95" t="s">
        <v>1230</v>
      </c>
      <c r="H95" t="s">
        <v>536</v>
      </c>
      <c r="J95" s="3">
        <v>43108.089537037034</v>
      </c>
    </row>
    <row r="96" spans="1:10" x14ac:dyDescent="0.3">
      <c r="A96">
        <v>0</v>
      </c>
      <c r="B96">
        <v>159</v>
      </c>
      <c r="C96" t="s">
        <v>487</v>
      </c>
      <c r="D96" t="s">
        <v>487</v>
      </c>
      <c r="E96">
        <v>47</v>
      </c>
      <c r="F96" t="s">
        <v>1231</v>
      </c>
      <c r="G96" t="s">
        <v>1232</v>
      </c>
      <c r="H96" t="s">
        <v>536</v>
      </c>
      <c r="J96" s="3">
        <v>43108.352407407408</v>
      </c>
    </row>
    <row r="97" spans="1:10" x14ac:dyDescent="0.3">
      <c r="A97">
        <v>0</v>
      </c>
      <c r="B97">
        <v>160</v>
      </c>
      <c r="C97" t="s">
        <v>491</v>
      </c>
      <c r="D97" t="s">
        <v>491</v>
      </c>
      <c r="E97">
        <v>47</v>
      </c>
      <c r="F97" t="s">
        <v>1233</v>
      </c>
      <c r="G97" t="s">
        <v>1234</v>
      </c>
      <c r="H97" t="s">
        <v>536</v>
      </c>
      <c r="J97" s="3">
        <v>43108.818541666667</v>
      </c>
    </row>
    <row r="98" spans="1:10" x14ac:dyDescent="0.3">
      <c r="A98">
        <v>0</v>
      </c>
      <c r="B98">
        <v>161</v>
      </c>
      <c r="C98" t="s">
        <v>897</v>
      </c>
      <c r="D98" t="s">
        <v>897</v>
      </c>
      <c r="E98">
        <v>47</v>
      </c>
      <c r="F98" t="s">
        <v>1235</v>
      </c>
      <c r="G98" t="s">
        <v>1236</v>
      </c>
      <c r="H98" t="s">
        <v>536</v>
      </c>
      <c r="J98" s="3">
        <v>43108.089548611111</v>
      </c>
    </row>
    <row r="99" spans="1:10" x14ac:dyDescent="0.3">
      <c r="A99">
        <v>0</v>
      </c>
      <c r="B99">
        <v>162</v>
      </c>
      <c r="C99" t="s">
        <v>512</v>
      </c>
      <c r="D99" t="s">
        <v>899</v>
      </c>
      <c r="E99">
        <v>47</v>
      </c>
      <c r="F99" t="s">
        <v>1237</v>
      </c>
      <c r="G99" t="s">
        <v>1238</v>
      </c>
      <c r="H99" t="s">
        <v>536</v>
      </c>
      <c r="J99" s="3">
        <v>43108.217210648145</v>
      </c>
    </row>
    <row r="100" spans="1:10" x14ac:dyDescent="0.3">
      <c r="A100">
        <v>0</v>
      </c>
      <c r="B100">
        <v>163</v>
      </c>
      <c r="C100" t="s">
        <v>901</v>
      </c>
      <c r="D100" t="s">
        <v>902</v>
      </c>
      <c r="E100">
        <v>47</v>
      </c>
      <c r="F100" t="s">
        <v>1239</v>
      </c>
      <c r="G100" t="s">
        <v>1240</v>
      </c>
      <c r="H100" t="s">
        <v>536</v>
      </c>
      <c r="J100" s="3">
        <v>43109.957754629628</v>
      </c>
    </row>
    <row r="101" spans="1:10" x14ac:dyDescent="0.3">
      <c r="A101">
        <v>0</v>
      </c>
      <c r="B101">
        <v>164</v>
      </c>
      <c r="C101" t="s">
        <v>517</v>
      </c>
      <c r="D101" t="s">
        <v>517</v>
      </c>
      <c r="E101">
        <v>47</v>
      </c>
      <c r="F101" t="s">
        <v>1241</v>
      </c>
      <c r="G101" t="s">
        <v>1242</v>
      </c>
      <c r="H101" t="s">
        <v>536</v>
      </c>
      <c r="J101" s="3">
        <v>43109.957754629628</v>
      </c>
    </row>
    <row r="102" spans="1:10" x14ac:dyDescent="0.3">
      <c r="A102">
        <v>0</v>
      </c>
      <c r="B102">
        <v>165</v>
      </c>
      <c r="C102" t="s">
        <v>905</v>
      </c>
      <c r="D102" t="s">
        <v>906</v>
      </c>
      <c r="E102">
        <v>47</v>
      </c>
      <c r="F102" t="s">
        <v>1205</v>
      </c>
      <c r="G102" t="s">
        <v>1206</v>
      </c>
      <c r="H102" t="s">
        <v>541</v>
      </c>
      <c r="J102" s="3">
        <v>43136.419756944444</v>
      </c>
    </row>
    <row r="103" spans="1:10" x14ac:dyDescent="0.3">
      <c r="A103">
        <v>0</v>
      </c>
      <c r="B103">
        <v>166</v>
      </c>
      <c r="C103" t="s">
        <v>1243</v>
      </c>
      <c r="D103" t="s">
        <v>1244</v>
      </c>
      <c r="E103">
        <v>6</v>
      </c>
      <c r="F103" t="s">
        <v>1245</v>
      </c>
      <c r="G103" t="s">
        <v>1246</v>
      </c>
      <c r="H103" t="s">
        <v>541</v>
      </c>
      <c r="J103" s="3"/>
    </row>
    <row r="104" spans="1:10" x14ac:dyDescent="0.3">
      <c r="A104">
        <v>1</v>
      </c>
      <c r="B104">
        <v>167</v>
      </c>
      <c r="E104">
        <v>0</v>
      </c>
      <c r="H104" t="s">
        <v>541</v>
      </c>
      <c r="J104" s="3"/>
    </row>
    <row r="105" spans="1:10" x14ac:dyDescent="0.3">
      <c r="J105" s="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opLeftCell="A10" workbookViewId="0">
      <selection activeCell="H23" sqref="H23"/>
    </sheetView>
  </sheetViews>
  <sheetFormatPr baseColWidth="10" defaultRowHeight="14.4" x14ac:dyDescent="0.3"/>
  <sheetData>
    <row r="1" spans="1:15" ht="101.4" thickBot="1" x14ac:dyDescent="0.35">
      <c r="A1" s="1" t="s">
        <v>1372</v>
      </c>
    </row>
    <row r="2" spans="1:15" s="1" customFormat="1" ht="43.2" x14ac:dyDescent="0.3">
      <c r="A2" s="18"/>
      <c r="B2" s="19" t="s">
        <v>1368</v>
      </c>
      <c r="C2" s="19"/>
      <c r="D2" s="19" t="s">
        <v>1345</v>
      </c>
      <c r="E2" s="19" t="s">
        <v>1346</v>
      </c>
      <c r="F2" s="19" t="s">
        <v>1347</v>
      </c>
      <c r="G2" s="20" t="s">
        <v>1348</v>
      </c>
    </row>
    <row r="3" spans="1:15" s="1" customFormat="1" ht="28.8" x14ac:dyDescent="0.3">
      <c r="A3" s="21"/>
      <c r="B3" s="22" t="s">
        <v>284</v>
      </c>
      <c r="C3" s="22"/>
      <c r="D3" s="22" t="s">
        <v>1349</v>
      </c>
      <c r="E3" s="23">
        <v>0.5</v>
      </c>
      <c r="F3" s="23">
        <v>0.5</v>
      </c>
      <c r="G3" s="24">
        <v>0.5</v>
      </c>
    </row>
    <row r="4" spans="1:15" s="1" customFormat="1" x14ac:dyDescent="0.3">
      <c r="A4" s="21"/>
      <c r="B4" s="22"/>
      <c r="C4" s="22"/>
      <c r="D4" s="22" t="s">
        <v>1350</v>
      </c>
      <c r="E4" s="23">
        <v>0.5</v>
      </c>
      <c r="F4" s="23">
        <v>0.5</v>
      </c>
      <c r="G4" s="24">
        <v>0.5</v>
      </c>
    </row>
    <row r="5" spans="1:15" s="1" customFormat="1" ht="72" x14ac:dyDescent="0.3">
      <c r="A5" s="21"/>
      <c r="B5" s="22"/>
      <c r="C5" s="22"/>
      <c r="D5" s="22" t="s">
        <v>1351</v>
      </c>
      <c r="E5" s="23">
        <v>0.25</v>
      </c>
      <c r="F5" s="23">
        <v>0</v>
      </c>
      <c r="G5" s="24">
        <v>0</v>
      </c>
      <c r="I5" s="1" t="s">
        <v>1375</v>
      </c>
      <c r="J5" s="1" t="s">
        <v>1376</v>
      </c>
    </row>
    <row r="6" spans="1:15" s="1" customFormat="1" ht="43.2" x14ac:dyDescent="0.3">
      <c r="A6" s="21"/>
      <c r="B6" s="22"/>
      <c r="C6" s="22"/>
      <c r="D6" s="22" t="s">
        <v>1345</v>
      </c>
      <c r="E6" s="22" t="s">
        <v>1346</v>
      </c>
      <c r="F6" s="22" t="s">
        <v>1347</v>
      </c>
      <c r="G6" s="25" t="s">
        <v>1348</v>
      </c>
    </row>
    <row r="7" spans="1:15" s="1" customFormat="1" x14ac:dyDescent="0.3">
      <c r="A7" s="21"/>
      <c r="B7" s="22"/>
      <c r="C7" s="22"/>
      <c r="D7" s="22" t="s">
        <v>1349</v>
      </c>
      <c r="E7" s="38">
        <f>E3+HLOOKUP(E$6,$B$26:$AH$32,4,FALSE)</f>
        <v>0.5</v>
      </c>
      <c r="F7" s="38">
        <f t="shared" ref="F7:G7" si="0">F3+HLOOKUP(F$6,$B$26:$AH$32,4,FALSE)</f>
        <v>0.5</v>
      </c>
      <c r="G7" s="38">
        <f t="shared" si="0"/>
        <v>0.5</v>
      </c>
    </row>
    <row r="8" spans="1:15" s="1" customFormat="1" x14ac:dyDescent="0.3">
      <c r="A8" s="21"/>
      <c r="B8" s="22"/>
      <c r="C8" s="22"/>
      <c r="D8" s="22" t="s">
        <v>1350</v>
      </c>
      <c r="E8" s="38">
        <f>E4+HLOOKUP(E$6,$B$26:$AH$32,5,FALSE)</f>
        <v>4.3964940000000006</v>
      </c>
      <c r="F8" s="38">
        <f t="shared" ref="F8:G8" si="1">F4+HLOOKUP(F$6,$B$26:$AH$32,5,FALSE)</f>
        <v>4.1718609999999998</v>
      </c>
      <c r="G8" s="38">
        <f t="shared" si="1"/>
        <v>4.4632740000000002</v>
      </c>
    </row>
    <row r="9" spans="1:15" s="1" customFormat="1" ht="15" thickBot="1" x14ac:dyDescent="0.35">
      <c r="A9" s="26"/>
      <c r="B9" s="27"/>
      <c r="C9" s="27"/>
      <c r="D9" s="27" t="s">
        <v>1351</v>
      </c>
      <c r="E9" s="38">
        <f>E5+HLOOKUP(E$6,$B$26:$AH$32,7,FALSE)</f>
        <v>0.70894600000000008</v>
      </c>
      <c r="F9" s="38">
        <f t="shared" ref="F9:G9" si="2">F5+HLOOKUP(F$6,$B$26:$AH$32,7,FALSE)</f>
        <v>-0.88168999999999997</v>
      </c>
      <c r="G9" s="38">
        <f t="shared" si="2"/>
        <v>0.107831</v>
      </c>
    </row>
    <row r="10" spans="1:15" s="1" customFormat="1" x14ac:dyDescent="0.3">
      <c r="A10" s="18" t="s">
        <v>1369</v>
      </c>
      <c r="B10" s="19"/>
      <c r="C10" s="19"/>
      <c r="D10" s="19"/>
      <c r="E10" s="28"/>
      <c r="F10" s="28"/>
      <c r="G10" s="29"/>
      <c r="I10" s="18" t="s">
        <v>1398</v>
      </c>
      <c r="J10" s="19"/>
      <c r="K10" s="19"/>
      <c r="L10" s="19"/>
      <c r="M10" s="28"/>
      <c r="N10" s="28"/>
      <c r="O10" s="29"/>
    </row>
    <row r="11" spans="1:15" s="1" customFormat="1" ht="43.2" x14ac:dyDescent="0.3">
      <c r="A11" s="21" t="s">
        <v>1370</v>
      </c>
      <c r="B11" s="22" t="s">
        <v>1345</v>
      </c>
      <c r="C11" s="22" t="s">
        <v>1352</v>
      </c>
      <c r="D11" s="22" t="s">
        <v>1361</v>
      </c>
      <c r="E11" s="22" t="s">
        <v>1362</v>
      </c>
      <c r="F11" s="22" t="s">
        <v>1363</v>
      </c>
      <c r="G11" s="25" t="s">
        <v>1364</v>
      </c>
      <c r="I11" s="21" t="s">
        <v>1399</v>
      </c>
      <c r="J11" s="22" t="s">
        <v>1345</v>
      </c>
      <c r="K11" s="22" t="s">
        <v>1352</v>
      </c>
      <c r="L11" s="22" t="s">
        <v>1361</v>
      </c>
      <c r="M11" s="22" t="s">
        <v>1362</v>
      </c>
      <c r="N11" s="22" t="s">
        <v>1363</v>
      </c>
      <c r="O11" s="25" t="s">
        <v>1364</v>
      </c>
    </row>
    <row r="12" spans="1:15" s="1" customFormat="1" x14ac:dyDescent="0.3">
      <c r="A12" s="21"/>
      <c r="B12" s="22" t="s">
        <v>1365</v>
      </c>
      <c r="C12" s="30">
        <v>-0.13500000000000001</v>
      </c>
      <c r="D12" s="23">
        <v>0.2</v>
      </c>
      <c r="E12" s="23">
        <v>0.2</v>
      </c>
      <c r="F12" s="23">
        <v>0.2</v>
      </c>
      <c r="G12" s="24">
        <v>0.2</v>
      </c>
      <c r="I12" s="21"/>
      <c r="J12" s="22" t="s">
        <v>1365</v>
      </c>
      <c r="K12" s="39">
        <v>-0.13</v>
      </c>
      <c r="L12" s="23">
        <v>0.3</v>
      </c>
      <c r="M12" s="23">
        <v>0.3</v>
      </c>
      <c r="N12" s="23">
        <v>0.3</v>
      </c>
      <c r="O12" s="23">
        <v>0.3</v>
      </c>
    </row>
    <row r="13" spans="1:15" s="1" customFormat="1" x14ac:dyDescent="0.3">
      <c r="A13" s="21"/>
      <c r="B13" s="22" t="s">
        <v>1373</v>
      </c>
      <c r="C13" s="22">
        <v>-0.15</v>
      </c>
      <c r="D13" s="22"/>
      <c r="E13" s="22"/>
      <c r="F13" s="22"/>
      <c r="G13" s="25"/>
      <c r="I13" s="21"/>
      <c r="J13" s="22" t="s">
        <v>1373</v>
      </c>
      <c r="K13" s="22">
        <v>-0.15</v>
      </c>
      <c r="L13" s="22"/>
      <c r="M13" s="22"/>
      <c r="N13" s="22"/>
      <c r="O13" s="25"/>
    </row>
    <row r="14" spans="1:15" s="1" customFormat="1" x14ac:dyDescent="0.3">
      <c r="A14" s="21"/>
      <c r="B14" s="22" t="s">
        <v>1374</v>
      </c>
      <c r="C14" s="31">
        <f>(C12/C13)-1</f>
        <v>-9.9999999999999867E-2</v>
      </c>
      <c r="D14" s="22"/>
      <c r="E14" s="22"/>
      <c r="F14" s="22"/>
      <c r="G14" s="25"/>
      <c r="I14" s="21"/>
      <c r="J14" s="22" t="s">
        <v>1374</v>
      </c>
      <c r="K14" s="31">
        <f>(K12/K13)-1</f>
        <v>-0.1333333333333333</v>
      </c>
      <c r="L14" s="22"/>
      <c r="M14" s="22"/>
      <c r="N14" s="22"/>
      <c r="O14" s="25"/>
    </row>
    <row r="15" spans="1:15" s="1" customFormat="1" ht="43.2" x14ac:dyDescent="0.3">
      <c r="A15" s="21"/>
      <c r="B15" s="22" t="s">
        <v>1345</v>
      </c>
      <c r="C15" s="22" t="s">
        <v>1352</v>
      </c>
      <c r="D15" s="22" t="s">
        <v>1361</v>
      </c>
      <c r="E15" s="22" t="s">
        <v>1362</v>
      </c>
      <c r="F15" s="22" t="s">
        <v>1363</v>
      </c>
      <c r="G15" s="25" t="s">
        <v>1364</v>
      </c>
      <c r="I15" s="21"/>
      <c r="J15" s="22" t="s">
        <v>1345</v>
      </c>
      <c r="K15" s="22" t="s">
        <v>1352</v>
      </c>
      <c r="L15" s="22" t="s">
        <v>1361</v>
      </c>
      <c r="M15" s="22" t="s">
        <v>1362</v>
      </c>
      <c r="N15" s="22" t="s">
        <v>1363</v>
      </c>
      <c r="O15" s="25" t="s">
        <v>1364</v>
      </c>
    </row>
    <row r="16" spans="1:15" s="1" customFormat="1" ht="15" thickBot="1" x14ac:dyDescent="0.35">
      <c r="A16" s="26"/>
      <c r="B16" s="27" t="s">
        <v>1365</v>
      </c>
      <c r="C16" s="38">
        <v>-0.13500000000000001</v>
      </c>
      <c r="D16" s="38">
        <f>D12+HLOOKUP(D15,$B$26:$AH$32,2,FALSE)</f>
        <v>0.2</v>
      </c>
      <c r="E16" s="38">
        <f t="shared" ref="E16:G16" si="3">E12+HLOOKUP(E15,$B$26:$AH$32,2,FALSE)</f>
        <v>2.4373690000000003</v>
      </c>
      <c r="F16" s="38">
        <f t="shared" si="3"/>
        <v>1.6357709999999999</v>
      </c>
      <c r="G16" s="38">
        <f t="shared" si="3"/>
        <v>2.4590970000000003</v>
      </c>
      <c r="I16" s="26"/>
      <c r="J16" s="27" t="s">
        <v>1365</v>
      </c>
      <c r="K16" s="38">
        <f>K12</f>
        <v>-0.13</v>
      </c>
      <c r="L16" s="38">
        <f>L12+HLOOKUP(L15,$B$26:$AH$32,2,FALSE)</f>
        <v>0.3</v>
      </c>
      <c r="M16" s="38">
        <f t="shared" ref="M16" si="4">M12+HLOOKUP(M15,$B$26:$AH$32,2,FALSE)</f>
        <v>2.537369</v>
      </c>
      <c r="N16" s="38">
        <f t="shared" ref="N16" si="5">N12+HLOOKUP(N15,$B$26:$AH$32,2,FALSE)</f>
        <v>1.735771</v>
      </c>
      <c r="O16" s="38">
        <f t="shared" ref="O16" si="6">O12+HLOOKUP(O15,$B$26:$AH$32,2,FALSE)</f>
        <v>2.559097</v>
      </c>
    </row>
    <row r="17" spans="1:34" s="1" customFormat="1" ht="15" thickBot="1" x14ac:dyDescent="0.35">
      <c r="C17" s="17"/>
    </row>
    <row r="18" spans="1:34" s="1" customFormat="1" x14ac:dyDescent="0.3">
      <c r="A18" s="18" t="s">
        <v>1397</v>
      </c>
      <c r="B18" s="19"/>
      <c r="C18" s="19"/>
      <c r="D18" s="19"/>
      <c r="E18" s="19"/>
      <c r="F18" s="19"/>
      <c r="G18" s="20"/>
    </row>
    <row r="19" spans="1:34" ht="43.2" x14ac:dyDescent="0.3">
      <c r="A19" s="21" t="s">
        <v>1371</v>
      </c>
      <c r="B19" s="22" t="s">
        <v>1345</v>
      </c>
      <c r="C19" s="22" t="s">
        <v>1352</v>
      </c>
      <c r="D19" s="22" t="s">
        <v>1361</v>
      </c>
      <c r="E19" s="22" t="s">
        <v>1362</v>
      </c>
      <c r="F19" s="22" t="s">
        <v>1363</v>
      </c>
      <c r="G19" s="25" t="s">
        <v>1364</v>
      </c>
    </row>
    <row r="20" spans="1:34" x14ac:dyDescent="0.3">
      <c r="A20" s="32"/>
      <c r="B20" s="33" t="s">
        <v>1351</v>
      </c>
      <c r="C20" s="34">
        <v>-0.1125</v>
      </c>
      <c r="D20" s="23">
        <v>0.5</v>
      </c>
      <c r="E20" s="23">
        <v>0.5</v>
      </c>
      <c r="F20" s="23">
        <v>0.5</v>
      </c>
      <c r="G20" s="24">
        <v>0.5</v>
      </c>
    </row>
    <row r="21" spans="1:34" x14ac:dyDescent="0.3">
      <c r="A21" s="32"/>
      <c r="B21" s="22" t="s">
        <v>1373</v>
      </c>
      <c r="C21" s="33">
        <v>-0.12</v>
      </c>
      <c r="D21" s="33"/>
      <c r="E21" s="33"/>
      <c r="F21" s="33"/>
      <c r="G21" s="35"/>
    </row>
    <row r="22" spans="1:34" x14ac:dyDescent="0.3">
      <c r="A22" s="32"/>
      <c r="B22" s="22" t="s">
        <v>1374</v>
      </c>
      <c r="C22" s="31">
        <f>(C20/C21)-1</f>
        <v>-6.2499999999999889E-2</v>
      </c>
      <c r="D22" s="33"/>
      <c r="E22" s="33"/>
      <c r="F22" s="33"/>
      <c r="G22" s="35"/>
    </row>
    <row r="23" spans="1:34" ht="43.2" x14ac:dyDescent="0.3">
      <c r="A23" s="32" t="s">
        <v>1395</v>
      </c>
      <c r="B23" s="22" t="s">
        <v>1345</v>
      </c>
      <c r="C23" s="22" t="s">
        <v>1352</v>
      </c>
      <c r="D23" s="22" t="s">
        <v>1361</v>
      </c>
      <c r="E23" s="22" t="s">
        <v>1362</v>
      </c>
      <c r="F23" s="22" t="s">
        <v>1363</v>
      </c>
      <c r="G23" s="25" t="s">
        <v>1364</v>
      </c>
    </row>
    <row r="24" spans="1:34" ht="15" thickBot="1" x14ac:dyDescent="0.35">
      <c r="A24" s="36"/>
      <c r="B24" s="37" t="s">
        <v>1351</v>
      </c>
      <c r="C24" s="38">
        <v>-0.1125</v>
      </c>
      <c r="D24" s="38">
        <f>D20+HLOOKUP(D23,$B$26:$AH$32,7,FALSE)</f>
        <v>0.5</v>
      </c>
      <c r="E24" s="38">
        <f t="shared" ref="E24:G24" si="7">E20+HLOOKUP(E23,$B$26:$AH$32,7,FALSE)</f>
        <v>4.6227799999999997</v>
      </c>
      <c r="F24" s="38">
        <f t="shared" si="7"/>
        <v>4.5376289999999999</v>
      </c>
      <c r="G24" s="38">
        <f t="shared" si="7"/>
        <v>5.0174750000000001</v>
      </c>
    </row>
    <row r="25" spans="1:34" x14ac:dyDescent="0.3">
      <c r="A25" t="s">
        <v>1396</v>
      </c>
    </row>
    <row r="26" spans="1:34" ht="43.2" x14ac:dyDescent="0.3">
      <c r="A26" s="1" t="s">
        <v>1345</v>
      </c>
      <c r="B26" s="1" t="s">
        <v>1377</v>
      </c>
      <c r="C26" s="1" t="s">
        <v>1378</v>
      </c>
      <c r="D26" s="1" t="s">
        <v>1379</v>
      </c>
      <c r="E26" s="1" t="s">
        <v>1380</v>
      </c>
      <c r="F26" s="1" t="s">
        <v>1381</v>
      </c>
      <c r="G26" s="1" t="s">
        <v>1382</v>
      </c>
      <c r="H26" t="s">
        <v>1383</v>
      </c>
      <c r="I26" t="s">
        <v>1384</v>
      </c>
      <c r="J26" t="s">
        <v>1385</v>
      </c>
      <c r="K26" t="s">
        <v>1386</v>
      </c>
      <c r="L26" t="s">
        <v>1387</v>
      </c>
      <c r="M26" t="s">
        <v>1388</v>
      </c>
      <c r="N26" t="s">
        <v>1389</v>
      </c>
      <c r="O26" t="s">
        <v>1390</v>
      </c>
      <c r="P26" t="s">
        <v>1391</v>
      </c>
      <c r="Q26" t="s">
        <v>1392</v>
      </c>
      <c r="R26" t="s">
        <v>1393</v>
      </c>
      <c r="S26" t="s">
        <v>1394</v>
      </c>
      <c r="T26" t="s">
        <v>1353</v>
      </c>
      <c r="U26" t="s">
        <v>1354</v>
      </c>
      <c r="V26" t="s">
        <v>1346</v>
      </c>
      <c r="W26" t="s">
        <v>1355</v>
      </c>
      <c r="X26" t="s">
        <v>1356</v>
      </c>
      <c r="Y26" t="s">
        <v>1357</v>
      </c>
      <c r="Z26" t="s">
        <v>1358</v>
      </c>
      <c r="AA26" t="s">
        <v>1359</v>
      </c>
      <c r="AB26" t="s">
        <v>1347</v>
      </c>
      <c r="AC26" t="s">
        <v>1348</v>
      </c>
      <c r="AD26" t="s">
        <v>1360</v>
      </c>
      <c r="AE26" t="s">
        <v>1361</v>
      </c>
      <c r="AF26" t="s">
        <v>1362</v>
      </c>
      <c r="AG26" t="s">
        <v>1363</v>
      </c>
      <c r="AH26" t="s">
        <v>1364</v>
      </c>
    </row>
    <row r="27" spans="1:34" x14ac:dyDescent="0.3">
      <c r="A27" t="s">
        <v>1365</v>
      </c>
      <c r="B27">
        <v>-3.8853740000000001</v>
      </c>
      <c r="C27">
        <v>-2.9949970000000001</v>
      </c>
      <c r="D27">
        <v>-4.0464849999999997</v>
      </c>
      <c r="E27">
        <v>1.8912819999999999</v>
      </c>
      <c r="F27">
        <v>-5.4897369999999999</v>
      </c>
      <c r="G27">
        <v>-3.445776</v>
      </c>
      <c r="H27">
        <v>-6.5862049999999996</v>
      </c>
      <c r="I27">
        <v>-3.5480700000000001</v>
      </c>
      <c r="J27">
        <v>-2.2936450000000002</v>
      </c>
      <c r="K27">
        <v>-4.8060660000000004</v>
      </c>
      <c r="L27">
        <v>-2.95512</v>
      </c>
      <c r="M27">
        <v>-4.8501349999999999</v>
      </c>
      <c r="N27">
        <v>-4.4967879999999996</v>
      </c>
      <c r="O27">
        <v>0</v>
      </c>
      <c r="P27">
        <v>-2.8498549999999998</v>
      </c>
      <c r="Q27">
        <v>0</v>
      </c>
      <c r="R27">
        <v>-99999</v>
      </c>
      <c r="S27">
        <v>-99999</v>
      </c>
      <c r="T27">
        <v>4.7031280000000004</v>
      </c>
      <c r="U27">
        <v>-999999999</v>
      </c>
      <c r="V27">
        <v>5.1831690000000004</v>
      </c>
      <c r="W27">
        <v>2.6771799999999999</v>
      </c>
      <c r="X27">
        <v>2.1929539999999998</v>
      </c>
      <c r="Y27">
        <v>3.0505580000000001</v>
      </c>
      <c r="Z27">
        <v>4.8505039999999999</v>
      </c>
      <c r="AA27">
        <v>3.8715619999999999</v>
      </c>
      <c r="AB27">
        <v>4.3425960000000003</v>
      </c>
      <c r="AC27">
        <v>4.8133900000000001</v>
      </c>
      <c r="AD27">
        <v>6.0798449999999997</v>
      </c>
      <c r="AE27">
        <v>0</v>
      </c>
      <c r="AF27">
        <v>2.2373690000000002</v>
      </c>
      <c r="AG27">
        <v>1.4357709999999999</v>
      </c>
      <c r="AH27">
        <v>2.2590970000000001</v>
      </c>
    </row>
    <row r="28" spans="1:34" x14ac:dyDescent="0.3">
      <c r="A28" t="s">
        <v>1366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34" x14ac:dyDescent="0.3">
      <c r="A29" t="s">
        <v>1349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 t="s">
        <v>1350</v>
      </c>
      <c r="B30">
        <v>-1.6530210000000001</v>
      </c>
      <c r="C30">
        <v>-2.2854399999999999</v>
      </c>
      <c r="D30">
        <v>-3.7733059999999998</v>
      </c>
      <c r="E30">
        <v>-15.933011</v>
      </c>
      <c r="F30">
        <v>-7.8015790000000003</v>
      </c>
      <c r="G30">
        <v>-7.5944989999999999</v>
      </c>
      <c r="H30">
        <v>-8.9551770000000008</v>
      </c>
      <c r="I30">
        <v>-3.063021</v>
      </c>
      <c r="J30">
        <v>-41.408808999999998</v>
      </c>
      <c r="K30">
        <v>-17.667743000000002</v>
      </c>
      <c r="L30">
        <v>-2.1285159999999999</v>
      </c>
      <c r="M30">
        <v>-0.72558100000000003</v>
      </c>
      <c r="N30">
        <v>-16.540752999999999</v>
      </c>
      <c r="O30">
        <v>0</v>
      </c>
      <c r="P30">
        <v>-1.8053969999999999</v>
      </c>
      <c r="Q30">
        <v>3.163907</v>
      </c>
      <c r="R30">
        <v>-6.0964919999999996</v>
      </c>
      <c r="S30">
        <v>-4.3897560000000002</v>
      </c>
      <c r="T30">
        <v>3.869532</v>
      </c>
      <c r="U30">
        <v>11.147049000000001</v>
      </c>
      <c r="V30">
        <v>3.8964940000000001</v>
      </c>
      <c r="W30">
        <v>1.597216</v>
      </c>
      <c r="X30">
        <v>1.3623559999999999</v>
      </c>
      <c r="Y30">
        <v>1.863194</v>
      </c>
      <c r="Z30">
        <v>3.4252359999999999</v>
      </c>
      <c r="AA30">
        <v>2.6447729999999998</v>
      </c>
      <c r="AB30">
        <v>3.6718609999999998</v>
      </c>
      <c r="AC30">
        <v>3.9632740000000002</v>
      </c>
      <c r="AD30">
        <v>5.1146390000000004</v>
      </c>
      <c r="AE30">
        <v>0</v>
      </c>
      <c r="AF30">
        <v>3.535123</v>
      </c>
      <c r="AG30">
        <v>3.6772499999999999</v>
      </c>
      <c r="AH30">
        <v>4.8956569999999999</v>
      </c>
    </row>
    <row r="31" spans="1:34" x14ac:dyDescent="0.3">
      <c r="A31" t="s">
        <v>1367</v>
      </c>
      <c r="B31">
        <v>-1.805105</v>
      </c>
      <c r="C31">
        <v>-1.824684</v>
      </c>
      <c r="D31">
        <v>-2.8203689999999999</v>
      </c>
      <c r="E31">
        <v>-4.450685</v>
      </c>
      <c r="F31">
        <v>-2.6255220000000001</v>
      </c>
      <c r="G31">
        <v>-1.344436</v>
      </c>
      <c r="H31">
        <v>3.5735679999999999</v>
      </c>
      <c r="I31">
        <v>-2.1944910000000002</v>
      </c>
      <c r="J31">
        <v>-11.439904</v>
      </c>
      <c r="K31">
        <v>-1.6571670000000001</v>
      </c>
      <c r="L31">
        <v>-2.3731840000000002</v>
      </c>
      <c r="M31">
        <v>-2.908922</v>
      </c>
      <c r="N31">
        <v>-2.4299949999999999</v>
      </c>
      <c r="O31">
        <v>0</v>
      </c>
      <c r="P31">
        <v>-2.9679669999999998</v>
      </c>
      <c r="Q31">
        <v>4.2449789999999998</v>
      </c>
      <c r="R31">
        <v>-1.477179</v>
      </c>
      <c r="S31">
        <v>-2.2836210000000001</v>
      </c>
      <c r="T31">
        <v>5.4333299999999998</v>
      </c>
      <c r="U31">
        <v>5.6201780000000001</v>
      </c>
      <c r="V31">
        <v>5.1380549999999996</v>
      </c>
      <c r="W31">
        <v>-99999999</v>
      </c>
      <c r="X31">
        <v>-99999999</v>
      </c>
      <c r="Y31">
        <v>-99999999</v>
      </c>
      <c r="Z31">
        <v>4.9616670000000003</v>
      </c>
      <c r="AA31">
        <v>-2.5901290000000001</v>
      </c>
      <c r="AB31">
        <v>4.3725690000000004</v>
      </c>
      <c r="AC31">
        <v>4.8773530000000003</v>
      </c>
      <c r="AD31">
        <v>5.3979799999999996</v>
      </c>
      <c r="AE31">
        <v>0</v>
      </c>
      <c r="AF31">
        <v>-0.479819</v>
      </c>
      <c r="AG31">
        <v>-1.793865</v>
      </c>
      <c r="AH31">
        <v>-99999999</v>
      </c>
    </row>
    <row r="32" spans="1:34" x14ac:dyDescent="0.3">
      <c r="A32" t="s">
        <v>1351</v>
      </c>
      <c r="B32">
        <v>-3.162166</v>
      </c>
      <c r="C32">
        <v>-3.3160989999999999</v>
      </c>
      <c r="D32">
        <v>-4.8803869999999998</v>
      </c>
      <c r="E32">
        <v>-1.2193719999999999</v>
      </c>
      <c r="F32">
        <v>-5.5115879999999997</v>
      </c>
      <c r="G32">
        <v>-2.4520219999999999</v>
      </c>
      <c r="H32">
        <v>-5.5103390000000001</v>
      </c>
      <c r="I32">
        <v>-4.4371450000000001</v>
      </c>
      <c r="J32">
        <v>-4.8203370000000003</v>
      </c>
      <c r="K32">
        <v>-2.9438230000000001</v>
      </c>
      <c r="L32">
        <v>-3.7893430000000001</v>
      </c>
      <c r="M32">
        <v>-3.6009280000000001</v>
      </c>
      <c r="N32">
        <v>-4.3413729999999999</v>
      </c>
      <c r="O32">
        <v>0</v>
      </c>
      <c r="P32">
        <v>-2.3866010000000002</v>
      </c>
      <c r="Q32">
        <v>0</v>
      </c>
      <c r="R32">
        <v>-6.8392679999999997</v>
      </c>
      <c r="S32">
        <v>-6.435041</v>
      </c>
      <c r="T32">
        <v>-0.75196399999999997</v>
      </c>
      <c r="U32">
        <v>-999999999</v>
      </c>
      <c r="V32">
        <v>0.45894600000000002</v>
      </c>
      <c r="W32">
        <v>-2.345669</v>
      </c>
      <c r="X32">
        <v>-3.2624900000000001</v>
      </c>
      <c r="Y32">
        <v>-1.659416</v>
      </c>
      <c r="Z32">
        <v>-0.22048699999999999</v>
      </c>
      <c r="AA32">
        <v>-0.83221900000000004</v>
      </c>
      <c r="AB32">
        <v>-0.88168999999999997</v>
      </c>
      <c r="AC32">
        <v>0.107831</v>
      </c>
      <c r="AD32">
        <v>1.524224</v>
      </c>
      <c r="AE32">
        <v>0</v>
      </c>
      <c r="AF32">
        <v>4.1227799999999997</v>
      </c>
      <c r="AG32">
        <v>4.0376289999999999</v>
      </c>
      <c r="AH32">
        <v>4.5174750000000001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Szenarien</vt:lpstr>
      <vt:lpstr>Modifikationen</vt:lpstr>
      <vt:lpstr>Verfahrensparametersätze</vt:lpstr>
      <vt:lpstr>Nachfragemodell</vt:lpstr>
      <vt:lpstr>Szenario-Typen</vt:lpstr>
      <vt:lpstr>Tabelle3</vt:lpstr>
      <vt:lpstr>MM-Szenarien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MaxBohnet</dc:creator>
  <cp:lastModifiedBy>MaxBohnet</cp:lastModifiedBy>
  <dcterms:created xsi:type="dcterms:W3CDTF">2018-01-24T20:55:20Z</dcterms:created>
  <dcterms:modified xsi:type="dcterms:W3CDTF">2018-02-07T20:15:02Z</dcterms:modified>
</cp:coreProperties>
</file>